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VSA0006\内部data\総務課\200　財政\34地方公営企業\R05\060117Fw 【2.7(水)17時〆】公営企業に係る経営比較分析表（令和４年度決算）の分析等について\■提出\"/>
    </mc:Choice>
  </mc:AlternateContent>
  <workbookProtection workbookAlgorithmName="SHA-512" workbookHashValue="QL9chtY1rrtWq9B9RN0v4sRkXdW3zxAr/9EoP6IK1Aso5V78NerEcOXd2l3pudmsi8dupAm1E2RuxjUuWe75rw==" workbookSaltValue="ECkkp0+/6kq0ziA3mbC98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E86" i="4"/>
  <c r="AT10" i="4"/>
  <c r="AL10" i="4"/>
  <c r="AD10" i="4"/>
  <c r="W10" i="4"/>
  <c r="I10" i="4"/>
  <c r="B10" i="4"/>
  <c r="BB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<sst xmlns="http://schemas.openxmlformats.org/spreadsheetml/2006/main" count="258" uniqueCount="119">
  <si>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</si>
  <si>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</si>
  <si>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</si>
  <si>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</si>
  <si>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</si>
  <si>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</si>
  <si>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</si>
  <si>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</si>
  <si>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</si>
  <si>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</si>
  <si>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</si>
  <si>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</si>
  <si>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</si>
  <si>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</si>
  <si>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</si>
  <si>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</si>
  <si>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</si>
  <si>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</si>
  <si>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</si>
  <si>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</si>
  <si>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</si>
  <si>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</si>
  <si>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</si>
  <si>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</si>
  <si>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</si>
  <si>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</si>
  <si>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</si>
  <si>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</si>
  <si>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</si>
  <si>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</si>
  <si>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</si>
  <si>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</si>
  <si>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</si>
  <si>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</si>
  <si>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</si>
  <si>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</si>
  <si>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</si>
  <si>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</si>
  <si>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</si>
  <si>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</si>
  <si>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</si>
  <si>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</si>
  <si>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</si>
  <si>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</si>
  <si>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</si>
  <si>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</si>
  <si>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</si>
  <si>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</si>
  <si>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</si>
  <si>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</si>
  <si>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</si>
  <si>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</si>
  <si>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</si>
  <si>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</si>
  <si>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</si>
  <si>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</si>
  <si>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</si>
  <si>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</si>
  <si>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</si>
  <si>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</si>
  <si>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</si>
  <si>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</si>
  <si>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</si>
  <si>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</si>
  <si>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</si>
  <si>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</si>
  <si>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</si>
  <si>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</si>
  <si>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</si>
  <si>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</si>
  <si>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</si>
  <si>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</si>
  <si>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</si>
  <si>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</si>
  <si>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</si>
  <si>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</si>
  <si>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</si>
  <si>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</si>
  <si>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</si>
  <si>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</si>
  <si>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</si>
  <si>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</si>
  <si>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</si>
  <si>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</si>
  <si>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</si>
  <si>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</si>
  <si>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</si>
  <si>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</si>
  <si>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</si>
  <si>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</si>
  <si>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</si>
  <si>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</si>
  <si>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</si>
  <si>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</si>
  <si>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</si>
  <si>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</si>
  <si>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</si>
  <si>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徳島県　東みよし町</t>
  </si>
  <si>
    <t>法非適用</t>
  </si>
  <si>
    <t>下水道事業</t>
  </si>
  <si>
    <t>特定地域生活排水処理</t>
  </si>
  <si>
    <t>K3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</si>
  <si>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</si>
  <si>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</si>
  <si>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</si>
  <si>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</si>
  <si>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</si>
  <si>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</si>
  <si>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</si>
  <si>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</si>
  <si>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</si>
  <si>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</si>
  <si>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</si>
  <si>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</si>
  <si>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</si>
  <si>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</si>
  <si>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浄化槽の設置基数が増えてきたため、事業の安定性が見えてきた。しかし、今後より一層の整備拡充を図る必要がある。また、事業開始時点からPFI方式を採用しており、その特性である民間事業者の経営能力、技術的能力、営業能力等を最大限に活用することにより効率的、効果的に整備を拡充し適正な維持管理を図り、公共用水域の水質保全及び安定的な経営に努めていく。</t>
    <phoneticPr fontId="4"/>
  </si>
  <si>
    <t>①収益的収支比率について
　事業４年目となるが安定的な経営が行えている。経費削減等に努め健全な経営に努める。
④企業債残高対事業規模比率について
　前年度と比較して営業収益（使用料の収入）は若干の増となっているが、事業拡大に伴い企業債残高も増となっているため、企業債残高対事業費率は増となっている。事業の規模が拡大途中であるため、全国平均値とは大きく離れている。
⑤経費回収率について
　事業４年目となるが事業を安定的に継続出来てきたことにより、類似団体平均値を大きく上回っている。今後も整備拡充に伴う使用料収入の増加により改善が見込まれる。
⑥汚水処理原価について
　類似団体平均値より低い金額である。事業4年目となるが、浄化槽の整備率が安定してきたことにより、有収水量が増大した結果である。今後、整備拡充に伴い改善が見込まれる。
⑦施設利用率について
　設置された浄化槽は全て稼働しているため100％となっている。
⑧水洗化率について
　本事業は住民の要望に応じて浄化槽を設置するため100％となっている。引き続きこの数値を維持し公共用水域の水質保全に努めていく。</t>
    <rPh sb="76" eb="77">
      <t>ド</t>
    </rPh>
    <rPh sb="95" eb="97">
      <t>ジャッカン</t>
    </rPh>
    <rPh sb="98" eb="99">
      <t>ゾウ</t>
    </rPh>
    <rPh sb="107" eb="109">
      <t>ジギョウ</t>
    </rPh>
    <rPh sb="109" eb="111">
      <t>カクダイ</t>
    </rPh>
    <rPh sb="112" eb="113">
      <t>トモナ</t>
    </rPh>
    <rPh sb="114" eb="116">
      <t>キギョウ</t>
    </rPh>
    <rPh sb="116" eb="117">
      <t>サイ</t>
    </rPh>
    <rPh sb="117" eb="119">
      <t>ザンダカ</t>
    </rPh>
    <rPh sb="120" eb="121">
      <t>ゾウ</t>
    </rPh>
    <phoneticPr fontId="4"/>
  </si>
  <si>
    <t>　令和元年度に事業が開始されており、設置された浄化槽はすべて４年以内の新しい浄化槽のため、浄化槽の法定耐用年数を考慮すると、現段階では老朽化対策の必要性は生じていない。しかしながら、適切な維持管理による浄化槽の性能維持を図り、将来の設備更新等に備えておく必要がある。</t>
    <rPh sb="32" eb="34">
      <t>イナイ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</si>
</sst>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6-464B-B948-0BDCDC3EA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06-464B-B948-0BDCDC3EA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DC-4F83-A46A-3F41C5F86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55.96</c:v>
                </c:pt>
                <c:pt idx="2">
                  <c:v>56.45</c:v>
                </c:pt>
                <c:pt idx="3">
                  <c:v>58.26</c:v>
                </c:pt>
                <c:pt idx="4">
                  <c:v>56.76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DC-4F83-A46A-3F41C5F86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63-4ECE-817A-80F9BBB8A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60.12</c:v>
                </c:pt>
                <c:pt idx="2">
                  <c:v>54.99</c:v>
                </c:pt>
                <c:pt idx="3">
                  <c:v>66.430000000000007</c:v>
                </c:pt>
                <c:pt idx="4">
                  <c:v>66.88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63-4ECE-817A-80F9BBB8A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102.64</c:v>
                </c:pt>
                <c:pt idx="2">
                  <c:v>94.95</c:v>
                </c:pt>
                <c:pt idx="3">
                  <c:v>100</c:v>
                </c:pt>
                <c:pt idx="4">
                  <c:v>107.27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E8-43C3-A2CB-E67F5FD14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E8-43C3-A2CB-E67F5FD14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60-4BE1-8F88-88096A32A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60-4BE1-8F88-88096A32A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0-4FEB-812A-327C30541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F0-4FEB-812A-327C30541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0A-4908-A0E3-59522EE5A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0A-4908-A0E3-59522EE5A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07-47F0-A377-6CDB7CE4A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07-47F0-A377-6CDB7CE4A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217500</c:v>
                </c:pt>
                <c:pt idx="2">
                  <c:v>1057.02</c:v>
                </c:pt>
                <c:pt idx="3">
                  <c:v>816.21</c:v>
                </c:pt>
                <c:pt idx="4">
                  <c:v>928.14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3-4D2D-9A30-7ED712F64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421.25</c:v>
                </c:pt>
                <c:pt idx="2">
                  <c:v>398.42</c:v>
                </c:pt>
                <c:pt idx="3">
                  <c:v>393.35</c:v>
                </c:pt>
                <c:pt idx="4">
                  <c:v>397.03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93-4D2D-9A30-7ED712F64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0.03</c:v>
                </c:pt>
                <c:pt idx="2">
                  <c:v>16.73</c:v>
                </c:pt>
                <c:pt idx="3">
                  <c:v>98.15</c:v>
                </c:pt>
                <c:pt idx="4">
                  <c:v>107.27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97-4866-964E-D1524C7A1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53.23</c:v>
                </c:pt>
                <c:pt idx="2">
                  <c:v>50.7</c:v>
                </c:pt>
                <c:pt idx="3">
                  <c:v>48.13</c:v>
                </c:pt>
                <c:pt idx="4">
                  <c:v>46.58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97-4866-964E-D1524C7A1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422161.29</c:v>
                </c:pt>
                <c:pt idx="2">
                  <c:v>584.80999999999995</c:v>
                </c:pt>
                <c:pt idx="3">
                  <c:v>106.31</c:v>
                </c:pt>
                <c:pt idx="4">
                  <c:v>90.23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40-4E96-9629-13FFDDAEC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283.3</c:v>
                </c:pt>
                <c:pt idx="2">
                  <c:v>289.81</c:v>
                </c:pt>
                <c:pt idx="3">
                  <c:v>301.54000000000002</c:v>
                </c:pt>
                <c:pt idx="4">
                  <c:v>311.73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40-4E96-9629-13FFDDAEC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【307.39】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10" zoomScale="80" zoomScaleNormal="8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徳島県　東みよし町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75" t="s">
        <v>9</v>
      </c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7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特定地域生活排水処理</v>
      </c>
      <c r="Q8" s="71"/>
      <c r="R8" s="71"/>
      <c r="S8" s="71"/>
      <c r="T8" s="71"/>
      <c r="U8" s="71"/>
      <c r="V8" s="71"/>
      <c r="W8" s="71" t="str">
        <f>データ!L6</f>
        <v>K3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45">
        <f>データ!S6</f>
        <v>13628</v>
      </c>
      <c r="AM8" s="45"/>
      <c r="AN8" s="45"/>
      <c r="AO8" s="45"/>
      <c r="AP8" s="45"/>
      <c r="AQ8" s="45"/>
      <c r="AR8" s="45"/>
      <c r="AS8" s="45"/>
      <c r="AT8" s="46">
        <f>データ!T6</f>
        <v>122.48</v>
      </c>
      <c r="AU8" s="46"/>
      <c r="AV8" s="46"/>
      <c r="AW8" s="46"/>
      <c r="AX8" s="46"/>
      <c r="AY8" s="46"/>
      <c r="AZ8" s="46"/>
      <c r="BA8" s="46"/>
      <c r="BB8" s="46">
        <f>データ!U6</f>
        <v>111.27</v>
      </c>
      <c r="BC8" s="46"/>
      <c r="BD8" s="46"/>
      <c r="BE8" s="46"/>
      <c r="BF8" s="46"/>
      <c r="BG8" s="46"/>
      <c r="BH8" s="46"/>
      <c r="BI8" s="46"/>
      <c r="BJ8" s="3"/>
      <c r="BK8" s="3"/>
      <c r="BL8" s="67" t="s">
        <v>10</v>
      </c>
      <c r="BM8" s="68"/>
      <c r="BN8" s="69" t="s">
        <v>11</v>
      </c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70"/>
    </row>
    <row r="9" spans="1:78" ht="18.75" customHeight="1" x14ac:dyDescent="0.15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3.59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45">
        <f>データ!R6</f>
        <v>4020</v>
      </c>
      <c r="AE10" s="45"/>
      <c r="AF10" s="45"/>
      <c r="AG10" s="45"/>
      <c r="AH10" s="45"/>
      <c r="AI10" s="45"/>
      <c r="AJ10" s="45"/>
      <c r="AK10" s="2"/>
      <c r="AL10" s="45">
        <f>データ!V6</f>
        <v>486</v>
      </c>
      <c r="AM10" s="45"/>
      <c r="AN10" s="45"/>
      <c r="AO10" s="45"/>
      <c r="AP10" s="45"/>
      <c r="AQ10" s="45"/>
      <c r="AR10" s="45"/>
      <c r="AS10" s="45"/>
      <c r="AT10" s="46">
        <f>データ!W6</f>
        <v>7.0000000000000007E-2</v>
      </c>
      <c r="AU10" s="46"/>
      <c r="AV10" s="46"/>
      <c r="AW10" s="46"/>
      <c r="AX10" s="46"/>
      <c r="AY10" s="46"/>
      <c r="AZ10" s="46"/>
      <c r="BA10" s="46"/>
      <c r="BB10" s="46">
        <f>データ!X6</f>
        <v>6942.86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117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118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116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【307.39】</v>
      </c>
      <c r="I86" s="12" t="str">
        <f>データ!CA6</f>
        <v>【57.03】</v>
      </c>
      <c r="J86" s="12" t="str">
        <f>データ!CL6</f>
        <v>【294.83】</v>
      </c>
      <c r="K86" s="12" t="str">
        <f>データ!CW6</f>
        <v>【84.27】</v>
      </c>
      <c r="L86" s="12" t="str">
        <f>データ!DH6</f>
        <v>【86.02】</v>
      </c>
      <c r="M86" s="12" t="s">
        <v>43</v>
      </c>
      <c r="N86" s="12" t="s">
        <v>43</v>
      </c>
      <c r="O86" s="12" t="str">
        <f>データ!EO6</f>
        <v>【-】</v>
      </c>
    </row>
  </sheetData>
  <sheetProtection algorithmName="SHA-512" hashValue="yxv1hnb1D/c9HdBtUnJI0mHJQocYYW2PbO6CjLi5HNJi3EdogR3ZNhHzSDXBrrFSr7CZm2G3K2yaOBbeDo4uUw==" saltValue="GUp4teEgqKXb2onwsYi3JA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45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46</v>
      </c>
      <c r="B3" s="15" t="s">
        <v>47</v>
      </c>
      <c r="C3" s="15" t="s">
        <v>48</v>
      </c>
      <c r="D3" s="15" t="s">
        <v>49</v>
      </c>
      <c r="E3" s="15" t="s">
        <v>50</v>
      </c>
      <c r="F3" s="15" t="s">
        <v>51</v>
      </c>
      <c r="G3" s="15" t="s">
        <v>52</v>
      </c>
      <c r="H3" s="79" t="s">
        <v>53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  <c r="Y3" s="85" t="s">
        <v>54</v>
      </c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 t="s">
        <v>55</v>
      </c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</row>
    <row r="4" spans="1:145" x14ac:dyDescent="0.15">
      <c r="A4" s="14" t="s">
        <v>56</v>
      </c>
      <c r="B4" s="16"/>
      <c r="C4" s="16"/>
      <c r="D4" s="16"/>
      <c r="E4" s="16"/>
      <c r="F4" s="16"/>
      <c r="G4" s="16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4"/>
      <c r="Y4" s="78" t="s">
        <v>57</v>
      </c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 t="s">
        <v>58</v>
      </c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 t="s">
        <v>59</v>
      </c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 t="s">
        <v>60</v>
      </c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 t="s">
        <v>61</v>
      </c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 t="s">
        <v>62</v>
      </c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 t="s">
        <v>63</v>
      </c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 t="s">
        <v>64</v>
      </c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 t="s">
        <v>65</v>
      </c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 t="s">
        <v>66</v>
      </c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 t="s">
        <v>67</v>
      </c>
      <c r="EF4" s="78"/>
      <c r="EG4" s="78"/>
      <c r="EH4" s="78"/>
      <c r="EI4" s="78"/>
      <c r="EJ4" s="78"/>
      <c r="EK4" s="78"/>
      <c r="EL4" s="78"/>
      <c r="EM4" s="78"/>
      <c r="EN4" s="78"/>
      <c r="EO4" s="78"/>
    </row>
    <row r="5" spans="1:145" x14ac:dyDescent="0.15">
      <c r="A5" s="14" t="s">
        <v>68</v>
      </c>
      <c r="B5" s="17"/>
      <c r="C5" s="17"/>
      <c r="D5" s="17"/>
      <c r="E5" s="17"/>
      <c r="F5" s="17"/>
      <c r="G5" s="17"/>
      <c r="H5" s="18" t="s">
        <v>69</v>
      </c>
      <c r="I5" s="18" t="s">
        <v>70</v>
      </c>
      <c r="J5" s="18" t="s">
        <v>71</v>
      </c>
      <c r="K5" s="18" t="s">
        <v>72</v>
      </c>
      <c r="L5" s="18" t="s">
        <v>73</v>
      </c>
      <c r="M5" s="18" t="s">
        <v>5</v>
      </c>
      <c r="N5" s="18" t="s">
        <v>74</v>
      </c>
      <c r="O5" s="18" t="s">
        <v>75</v>
      </c>
      <c r="P5" s="18" t="s">
        <v>76</v>
      </c>
      <c r="Q5" s="18" t="s">
        <v>77</v>
      </c>
      <c r="R5" s="18" t="s">
        <v>78</v>
      </c>
      <c r="S5" s="18" t="s">
        <v>79</v>
      </c>
      <c r="T5" s="18" t="s">
        <v>80</v>
      </c>
      <c r="U5" s="18" t="s">
        <v>81</v>
      </c>
      <c r="V5" s="18" t="s">
        <v>82</v>
      </c>
      <c r="W5" s="18" t="s">
        <v>83</v>
      </c>
      <c r="X5" s="18" t="s">
        <v>84</v>
      </c>
      <c r="Y5" s="18" t="s">
        <v>85</v>
      </c>
      <c r="Z5" s="18" t="s">
        <v>86</v>
      </c>
      <c r="AA5" s="18" t="s">
        <v>87</v>
      </c>
      <c r="AB5" s="18" t="s">
        <v>88</v>
      </c>
      <c r="AC5" s="18" t="s">
        <v>89</v>
      </c>
      <c r="AD5" s="18" t="s">
        <v>90</v>
      </c>
      <c r="AE5" s="18" t="s">
        <v>91</v>
      </c>
      <c r="AF5" s="18" t="s">
        <v>92</v>
      </c>
      <c r="AG5" s="18" t="s">
        <v>93</v>
      </c>
      <c r="AH5" s="18" t="s">
        <v>94</v>
      </c>
      <c r="AI5" s="18" t="s">
        <v>31</v>
      </c>
      <c r="AJ5" s="18" t="s">
        <v>85</v>
      </c>
      <c r="AK5" s="18" t="s">
        <v>86</v>
      </c>
      <c r="AL5" s="18" t="s">
        <v>87</v>
      </c>
      <c r="AM5" s="18" t="s">
        <v>88</v>
      </c>
      <c r="AN5" s="18" t="s">
        <v>89</v>
      </c>
      <c r="AO5" s="18" t="s">
        <v>90</v>
      </c>
      <c r="AP5" s="18" t="s">
        <v>91</v>
      </c>
      <c r="AQ5" s="18" t="s">
        <v>92</v>
      </c>
      <c r="AR5" s="18" t="s">
        <v>93</v>
      </c>
      <c r="AS5" s="18" t="s">
        <v>94</v>
      </c>
      <c r="AT5" s="18" t="s">
        <v>95</v>
      </c>
      <c r="AU5" s="18" t="s">
        <v>85</v>
      </c>
      <c r="AV5" s="18" t="s">
        <v>86</v>
      </c>
      <c r="AW5" s="18" t="s">
        <v>87</v>
      </c>
      <c r="AX5" s="18" t="s">
        <v>88</v>
      </c>
      <c r="AY5" s="18" t="s">
        <v>89</v>
      </c>
      <c r="AZ5" s="18" t="s">
        <v>90</v>
      </c>
      <c r="BA5" s="18" t="s">
        <v>91</v>
      </c>
      <c r="BB5" s="18" t="s">
        <v>92</v>
      </c>
      <c r="BC5" s="18" t="s">
        <v>93</v>
      </c>
      <c r="BD5" s="18" t="s">
        <v>94</v>
      </c>
      <c r="BE5" s="18" t="s">
        <v>95</v>
      </c>
      <c r="BF5" s="18" t="s">
        <v>85</v>
      </c>
      <c r="BG5" s="18" t="s">
        <v>86</v>
      </c>
      <c r="BH5" s="18" t="s">
        <v>87</v>
      </c>
      <c r="BI5" s="18" t="s">
        <v>88</v>
      </c>
      <c r="BJ5" s="18" t="s">
        <v>89</v>
      </c>
      <c r="BK5" s="18" t="s">
        <v>90</v>
      </c>
      <c r="BL5" s="18" t="s">
        <v>91</v>
      </c>
      <c r="BM5" s="18" t="s">
        <v>92</v>
      </c>
      <c r="BN5" s="18" t="s">
        <v>93</v>
      </c>
      <c r="BO5" s="18" t="s">
        <v>94</v>
      </c>
      <c r="BP5" s="18" t="s">
        <v>95</v>
      </c>
      <c r="BQ5" s="18" t="s">
        <v>85</v>
      </c>
      <c r="BR5" s="18" t="s">
        <v>86</v>
      </c>
      <c r="BS5" s="18" t="s">
        <v>87</v>
      </c>
      <c r="BT5" s="18" t="s">
        <v>88</v>
      </c>
      <c r="BU5" s="18" t="s">
        <v>89</v>
      </c>
      <c r="BV5" s="18" t="s">
        <v>90</v>
      </c>
      <c r="BW5" s="18" t="s">
        <v>91</v>
      </c>
      <c r="BX5" s="18" t="s">
        <v>92</v>
      </c>
      <c r="BY5" s="18" t="s">
        <v>93</v>
      </c>
      <c r="BZ5" s="18" t="s">
        <v>94</v>
      </c>
      <c r="CA5" s="18" t="s">
        <v>95</v>
      </c>
      <c r="CB5" s="18" t="s">
        <v>85</v>
      </c>
      <c r="CC5" s="18" t="s">
        <v>86</v>
      </c>
      <c r="CD5" s="18" t="s">
        <v>87</v>
      </c>
      <c r="CE5" s="18" t="s">
        <v>88</v>
      </c>
      <c r="CF5" s="18" t="s">
        <v>89</v>
      </c>
      <c r="CG5" s="18" t="s">
        <v>90</v>
      </c>
      <c r="CH5" s="18" t="s">
        <v>91</v>
      </c>
      <c r="CI5" s="18" t="s">
        <v>92</v>
      </c>
      <c r="CJ5" s="18" t="s">
        <v>93</v>
      </c>
      <c r="CK5" s="18" t="s">
        <v>94</v>
      </c>
      <c r="CL5" s="18" t="s">
        <v>95</v>
      </c>
      <c r="CM5" s="18" t="s">
        <v>85</v>
      </c>
      <c r="CN5" s="18" t="s">
        <v>86</v>
      </c>
      <c r="CO5" s="18" t="s">
        <v>87</v>
      </c>
      <c r="CP5" s="18" t="s">
        <v>88</v>
      </c>
      <c r="CQ5" s="18" t="s">
        <v>89</v>
      </c>
      <c r="CR5" s="18" t="s">
        <v>90</v>
      </c>
      <c r="CS5" s="18" t="s">
        <v>91</v>
      </c>
      <c r="CT5" s="18" t="s">
        <v>92</v>
      </c>
      <c r="CU5" s="18" t="s">
        <v>93</v>
      </c>
      <c r="CV5" s="18" t="s">
        <v>94</v>
      </c>
      <c r="CW5" s="18" t="s">
        <v>95</v>
      </c>
      <c r="CX5" s="18" t="s">
        <v>85</v>
      </c>
      <c r="CY5" s="18" t="s">
        <v>86</v>
      </c>
      <c r="CZ5" s="18" t="s">
        <v>87</v>
      </c>
      <c r="DA5" s="18" t="s">
        <v>88</v>
      </c>
      <c r="DB5" s="18" t="s">
        <v>89</v>
      </c>
      <c r="DC5" s="18" t="s">
        <v>90</v>
      </c>
      <c r="DD5" s="18" t="s">
        <v>91</v>
      </c>
      <c r="DE5" s="18" t="s">
        <v>92</v>
      </c>
      <c r="DF5" s="18" t="s">
        <v>93</v>
      </c>
      <c r="DG5" s="18" t="s">
        <v>94</v>
      </c>
      <c r="DH5" s="18" t="s">
        <v>95</v>
      </c>
      <c r="DI5" s="18" t="s">
        <v>85</v>
      </c>
      <c r="DJ5" s="18" t="s">
        <v>86</v>
      </c>
      <c r="DK5" s="18" t="s">
        <v>87</v>
      </c>
      <c r="DL5" s="18" t="s">
        <v>88</v>
      </c>
      <c r="DM5" s="18" t="s">
        <v>89</v>
      </c>
      <c r="DN5" s="18" t="s">
        <v>90</v>
      </c>
      <c r="DO5" s="18" t="s">
        <v>91</v>
      </c>
      <c r="DP5" s="18" t="s">
        <v>92</v>
      </c>
      <c r="DQ5" s="18" t="s">
        <v>93</v>
      </c>
      <c r="DR5" s="18" t="s">
        <v>94</v>
      </c>
      <c r="DS5" s="18" t="s">
        <v>95</v>
      </c>
      <c r="DT5" s="18" t="s">
        <v>85</v>
      </c>
      <c r="DU5" s="18" t="s">
        <v>86</v>
      </c>
      <c r="DV5" s="18" t="s">
        <v>87</v>
      </c>
      <c r="DW5" s="18" t="s">
        <v>88</v>
      </c>
      <c r="DX5" s="18" t="s">
        <v>89</v>
      </c>
      <c r="DY5" s="18" t="s">
        <v>90</v>
      </c>
      <c r="DZ5" s="18" t="s">
        <v>91</v>
      </c>
      <c r="EA5" s="18" t="s">
        <v>92</v>
      </c>
      <c r="EB5" s="18" t="s">
        <v>93</v>
      </c>
      <c r="EC5" s="18" t="s">
        <v>94</v>
      </c>
      <c r="ED5" s="18" t="s">
        <v>95</v>
      </c>
      <c r="EE5" s="18" t="s">
        <v>85</v>
      </c>
      <c r="EF5" s="18" t="s">
        <v>86</v>
      </c>
      <c r="EG5" s="18" t="s">
        <v>87</v>
      </c>
      <c r="EH5" s="18" t="s">
        <v>88</v>
      </c>
      <c r="EI5" s="18" t="s">
        <v>89</v>
      </c>
      <c r="EJ5" s="18" t="s">
        <v>90</v>
      </c>
      <c r="EK5" s="18" t="s">
        <v>91</v>
      </c>
      <c r="EL5" s="18" t="s">
        <v>92</v>
      </c>
      <c r="EM5" s="18" t="s">
        <v>93</v>
      </c>
      <c r="EN5" s="18" t="s">
        <v>94</v>
      </c>
      <c r="EO5" s="18" t="s">
        <v>95</v>
      </c>
    </row>
    <row r="6" spans="1:145" s="22" customFormat="1" x14ac:dyDescent="0.15">
      <c r="A6" s="14" t="s">
        <v>96</v>
      </c>
      <c r="B6" s="19">
        <f>B7</f>
        <v>2022</v>
      </c>
      <c r="C6" s="19">
        <f t="shared" ref="C6:X6" si="3">C7</f>
        <v>364894</v>
      </c>
      <c r="D6" s="19">
        <f t="shared" si="3"/>
        <v>47</v>
      </c>
      <c r="E6" s="19">
        <f t="shared" si="3"/>
        <v>18</v>
      </c>
      <c r="F6" s="19">
        <f t="shared" si="3"/>
        <v>0</v>
      </c>
      <c r="G6" s="19">
        <f t="shared" si="3"/>
        <v>0</v>
      </c>
      <c r="H6" s="19" t="str">
        <f t="shared" si="3"/>
        <v>徳島県　東みよし町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特定地域生活排水処理</v>
      </c>
      <c r="L6" s="19" t="str">
        <f t="shared" si="3"/>
        <v>K3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3.59</v>
      </c>
      <c r="Q6" s="20">
        <f t="shared" si="3"/>
        <v>100</v>
      </c>
      <c r="R6" s="20">
        <f t="shared" si="3"/>
        <v>4020</v>
      </c>
      <c r="S6" s="20">
        <f t="shared" si="3"/>
        <v>13628</v>
      </c>
      <c r="T6" s="20">
        <f t="shared" si="3"/>
        <v>122.48</v>
      </c>
      <c r="U6" s="20">
        <f t="shared" si="3"/>
        <v>111.27</v>
      </c>
      <c r="V6" s="20">
        <f t="shared" si="3"/>
        <v>486</v>
      </c>
      <c r="W6" s="20">
        <f t="shared" si="3"/>
        <v>7.0000000000000007E-2</v>
      </c>
      <c r="X6" s="20">
        <f t="shared" si="3"/>
        <v>6942.86</v>
      </c>
      <c r="Y6" s="21" t="str">
        <f>IF(Y7="",NA(),Y7)</f>
        <v>-</v>
      </c>
      <c r="Z6" s="21">
        <f t="shared" ref="Z6:AH6" si="4">IF(Z7="",NA(),Z7)</f>
        <v>102.64</v>
      </c>
      <c r="AA6" s="21">
        <f t="shared" si="4"/>
        <v>94.95</v>
      </c>
      <c r="AB6" s="21">
        <f t="shared" si="4"/>
        <v>100</v>
      </c>
      <c r="AC6" s="21">
        <f t="shared" si="4"/>
        <v>107.27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 t="str">
        <f>IF(BF7="",NA(),BF7)</f>
        <v>-</v>
      </c>
      <c r="BG6" s="21">
        <f t="shared" ref="BG6:BO6" si="7">IF(BG7="",NA(),BG7)</f>
        <v>217500</v>
      </c>
      <c r="BH6" s="21">
        <f t="shared" si="7"/>
        <v>1057.02</v>
      </c>
      <c r="BI6" s="21">
        <f t="shared" si="7"/>
        <v>816.21</v>
      </c>
      <c r="BJ6" s="21">
        <f t="shared" si="7"/>
        <v>928.14</v>
      </c>
      <c r="BK6" s="21" t="str">
        <f t="shared" si="7"/>
        <v>-</v>
      </c>
      <c r="BL6" s="21">
        <f t="shared" si="7"/>
        <v>421.25</v>
      </c>
      <c r="BM6" s="21">
        <f t="shared" si="7"/>
        <v>398.42</v>
      </c>
      <c r="BN6" s="21">
        <f t="shared" si="7"/>
        <v>393.35</v>
      </c>
      <c r="BO6" s="21">
        <f t="shared" si="7"/>
        <v>397.03</v>
      </c>
      <c r="BP6" s="20" t="str">
        <f>IF(BP7="","",IF(BP7="-","【-】","【"&amp;SUBSTITUTE(TEXT(BP7,"#,##0.00"),"-","△")&amp;"】"))</f>
        <v>【307.39】</v>
      </c>
      <c r="BQ6" s="21" t="str">
        <f>IF(BQ7="",NA(),BQ7)</f>
        <v>-</v>
      </c>
      <c r="BR6" s="21">
        <f t="shared" ref="BR6:BZ6" si="8">IF(BR7="",NA(),BR7)</f>
        <v>0.03</v>
      </c>
      <c r="BS6" s="21">
        <f t="shared" si="8"/>
        <v>16.73</v>
      </c>
      <c r="BT6" s="21">
        <f t="shared" si="8"/>
        <v>98.15</v>
      </c>
      <c r="BU6" s="21">
        <f t="shared" si="8"/>
        <v>107.27</v>
      </c>
      <c r="BV6" s="21" t="str">
        <f t="shared" si="8"/>
        <v>-</v>
      </c>
      <c r="BW6" s="21">
        <f t="shared" si="8"/>
        <v>53.23</v>
      </c>
      <c r="BX6" s="21">
        <f t="shared" si="8"/>
        <v>50.7</v>
      </c>
      <c r="BY6" s="21">
        <f t="shared" si="8"/>
        <v>48.13</v>
      </c>
      <c r="BZ6" s="21">
        <f t="shared" si="8"/>
        <v>46.58</v>
      </c>
      <c r="CA6" s="20" t="str">
        <f>IF(CA7="","",IF(CA7="-","【-】","【"&amp;SUBSTITUTE(TEXT(CA7,"#,##0.00"),"-","△")&amp;"】"))</f>
        <v>【57.03】</v>
      </c>
      <c r="CB6" s="21" t="str">
        <f>IF(CB7="",NA(),CB7)</f>
        <v>-</v>
      </c>
      <c r="CC6" s="21">
        <f t="shared" ref="CC6:CK6" si="9">IF(CC7="",NA(),CC7)</f>
        <v>422161.29</v>
      </c>
      <c r="CD6" s="21">
        <f t="shared" si="9"/>
        <v>584.80999999999995</v>
      </c>
      <c r="CE6" s="21">
        <f t="shared" si="9"/>
        <v>106.31</v>
      </c>
      <c r="CF6" s="21">
        <f t="shared" si="9"/>
        <v>90.23</v>
      </c>
      <c r="CG6" s="21" t="str">
        <f t="shared" si="9"/>
        <v>-</v>
      </c>
      <c r="CH6" s="21">
        <f t="shared" si="9"/>
        <v>283.3</v>
      </c>
      <c r="CI6" s="21">
        <f t="shared" si="9"/>
        <v>289.81</v>
      </c>
      <c r="CJ6" s="21">
        <f t="shared" si="9"/>
        <v>301.54000000000002</v>
      </c>
      <c r="CK6" s="21">
        <f t="shared" si="9"/>
        <v>311.73</v>
      </c>
      <c r="CL6" s="20" t="str">
        <f>IF(CL7="","",IF(CL7="-","【-】","【"&amp;SUBSTITUTE(TEXT(CL7,"#,##0.00"),"-","△")&amp;"】"))</f>
        <v>【294.83】</v>
      </c>
      <c r="CM6" s="21" t="str">
        <f>IF(CM7="",NA(),CM7)</f>
        <v>-</v>
      </c>
      <c r="CN6" s="21">
        <f t="shared" ref="CN6:CV6" si="10">IF(CN7="",NA(),CN7)</f>
        <v>100</v>
      </c>
      <c r="CO6" s="21">
        <f t="shared" si="10"/>
        <v>100</v>
      </c>
      <c r="CP6" s="21">
        <f t="shared" si="10"/>
        <v>100</v>
      </c>
      <c r="CQ6" s="21">
        <f t="shared" si="10"/>
        <v>100</v>
      </c>
      <c r="CR6" s="21" t="str">
        <f t="shared" si="10"/>
        <v>-</v>
      </c>
      <c r="CS6" s="21">
        <f t="shared" si="10"/>
        <v>55.96</v>
      </c>
      <c r="CT6" s="21">
        <f t="shared" si="10"/>
        <v>56.45</v>
      </c>
      <c r="CU6" s="21">
        <f t="shared" si="10"/>
        <v>58.26</v>
      </c>
      <c r="CV6" s="21">
        <f t="shared" si="10"/>
        <v>56.76</v>
      </c>
      <c r="CW6" s="20" t="str">
        <f>IF(CW7="","",IF(CW7="-","【-】","【"&amp;SUBSTITUTE(TEXT(CW7,"#,##0.00"),"-","△")&amp;"】"))</f>
        <v>【84.27】</v>
      </c>
      <c r="CX6" s="21" t="str">
        <f>IF(CX7="",NA(),CX7)</f>
        <v>-</v>
      </c>
      <c r="CY6" s="21">
        <f t="shared" ref="CY6:DG6" si="11">IF(CY7="",NA(),CY7)</f>
        <v>100</v>
      </c>
      <c r="CZ6" s="21">
        <f t="shared" si="11"/>
        <v>100</v>
      </c>
      <c r="DA6" s="21">
        <f t="shared" si="11"/>
        <v>100</v>
      </c>
      <c r="DB6" s="21">
        <f t="shared" si="11"/>
        <v>100</v>
      </c>
      <c r="DC6" s="21" t="str">
        <f t="shared" si="11"/>
        <v>-</v>
      </c>
      <c r="DD6" s="21">
        <f t="shared" si="11"/>
        <v>60.12</v>
      </c>
      <c r="DE6" s="21">
        <f t="shared" si="11"/>
        <v>54.99</v>
      </c>
      <c r="DF6" s="21">
        <f t="shared" si="11"/>
        <v>66.430000000000007</v>
      </c>
      <c r="DG6" s="21">
        <f t="shared" si="11"/>
        <v>66.88</v>
      </c>
      <c r="DH6" s="20" t="str">
        <f>IF(DH7="","",IF(DH7="-","【-】","【"&amp;SUBSTITUTE(TEXT(DH7,"#,##0.00"),"-","△")&amp;"】"))</f>
        <v>【86.02】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5" s="22" customFormat="1" x14ac:dyDescent="0.15">
      <c r="A7" s="14"/>
      <c r="B7" s="23">
        <v>2022</v>
      </c>
      <c r="C7" s="23">
        <v>364894</v>
      </c>
      <c r="D7" s="23">
        <v>47</v>
      </c>
      <c r="E7" s="23">
        <v>18</v>
      </c>
      <c r="F7" s="23">
        <v>0</v>
      </c>
      <c r="G7" s="23">
        <v>0</v>
      </c>
      <c r="H7" s="23" t="s">
        <v>97</v>
      </c>
      <c r="I7" s="23" t="s">
        <v>98</v>
      </c>
      <c r="J7" s="23" t="s">
        <v>99</v>
      </c>
      <c r="K7" s="23" t="s">
        <v>100</v>
      </c>
      <c r="L7" s="23" t="s">
        <v>101</v>
      </c>
      <c r="M7" s="23" t="s">
        <v>102</v>
      </c>
      <c r="N7" s="24" t="s">
        <v>103</v>
      </c>
      <c r="O7" s="24" t="s">
        <v>104</v>
      </c>
      <c r="P7" s="24">
        <v>3.59</v>
      </c>
      <c r="Q7" s="24">
        <v>100</v>
      </c>
      <c r="R7" s="24">
        <v>4020</v>
      </c>
      <c r="S7" s="24">
        <v>13628</v>
      </c>
      <c r="T7" s="24">
        <v>122.48</v>
      </c>
      <c r="U7" s="24">
        <v>111.27</v>
      </c>
      <c r="V7" s="24">
        <v>486</v>
      </c>
      <c r="W7" s="24">
        <v>7.0000000000000007E-2</v>
      </c>
      <c r="X7" s="24">
        <v>6942.86</v>
      </c>
      <c r="Y7" s="24" t="s">
        <v>103</v>
      </c>
      <c r="Z7" s="24">
        <v>102.64</v>
      </c>
      <c r="AA7" s="24">
        <v>94.95</v>
      </c>
      <c r="AB7" s="24">
        <v>100</v>
      </c>
      <c r="AC7" s="24">
        <v>107.27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 t="s">
        <v>103</v>
      </c>
      <c r="BG7" s="24">
        <v>217500</v>
      </c>
      <c r="BH7" s="24">
        <v>1057.02</v>
      </c>
      <c r="BI7" s="24">
        <v>816.21</v>
      </c>
      <c r="BJ7" s="24">
        <v>928.14</v>
      </c>
      <c r="BK7" s="24" t="s">
        <v>103</v>
      </c>
      <c r="BL7" s="24">
        <v>421.25</v>
      </c>
      <c r="BM7" s="24">
        <v>398.42</v>
      </c>
      <c r="BN7" s="24">
        <v>393.35</v>
      </c>
      <c r="BO7" s="24">
        <v>397.03</v>
      </c>
      <c r="BP7" s="24">
        <v>307.39</v>
      </c>
      <c r="BQ7" s="24" t="s">
        <v>103</v>
      </c>
      <c r="BR7" s="24">
        <v>0.03</v>
      </c>
      <c r="BS7" s="24">
        <v>16.73</v>
      </c>
      <c r="BT7" s="24">
        <v>98.15</v>
      </c>
      <c r="BU7" s="24">
        <v>107.27</v>
      </c>
      <c r="BV7" s="24" t="s">
        <v>103</v>
      </c>
      <c r="BW7" s="24">
        <v>53.23</v>
      </c>
      <c r="BX7" s="24">
        <v>50.7</v>
      </c>
      <c r="BY7" s="24">
        <v>48.13</v>
      </c>
      <c r="BZ7" s="24">
        <v>46.58</v>
      </c>
      <c r="CA7" s="24">
        <v>57.03</v>
      </c>
      <c r="CB7" s="24" t="s">
        <v>103</v>
      </c>
      <c r="CC7" s="24">
        <v>422161.29</v>
      </c>
      <c r="CD7" s="24">
        <v>584.80999999999995</v>
      </c>
      <c r="CE7" s="24">
        <v>106.31</v>
      </c>
      <c r="CF7" s="24">
        <v>90.23</v>
      </c>
      <c r="CG7" s="24" t="s">
        <v>103</v>
      </c>
      <c r="CH7" s="24">
        <v>283.3</v>
      </c>
      <c r="CI7" s="24">
        <v>289.81</v>
      </c>
      <c r="CJ7" s="24">
        <v>301.54000000000002</v>
      </c>
      <c r="CK7" s="24">
        <v>311.73</v>
      </c>
      <c r="CL7" s="24">
        <v>294.83</v>
      </c>
      <c r="CM7" s="24" t="s">
        <v>103</v>
      </c>
      <c r="CN7" s="24">
        <v>100</v>
      </c>
      <c r="CO7" s="24">
        <v>100</v>
      </c>
      <c r="CP7" s="24">
        <v>100</v>
      </c>
      <c r="CQ7" s="24">
        <v>100</v>
      </c>
      <c r="CR7" s="24" t="s">
        <v>103</v>
      </c>
      <c r="CS7" s="24">
        <v>55.96</v>
      </c>
      <c r="CT7" s="24">
        <v>56.45</v>
      </c>
      <c r="CU7" s="24">
        <v>58.26</v>
      </c>
      <c r="CV7" s="24">
        <v>56.76</v>
      </c>
      <c r="CW7" s="24">
        <v>84.27</v>
      </c>
      <c r="CX7" s="24" t="s">
        <v>103</v>
      </c>
      <c r="CY7" s="24">
        <v>100</v>
      </c>
      <c r="CZ7" s="24">
        <v>100</v>
      </c>
      <c r="DA7" s="24">
        <v>100</v>
      </c>
      <c r="DB7" s="24">
        <v>100</v>
      </c>
      <c r="DC7" s="24" t="s">
        <v>103</v>
      </c>
      <c r="DD7" s="24">
        <v>60.12</v>
      </c>
      <c r="DE7" s="24">
        <v>54.99</v>
      </c>
      <c r="DF7" s="24">
        <v>66.430000000000007</v>
      </c>
      <c r="DG7" s="24">
        <v>66.88</v>
      </c>
      <c r="DH7" s="24">
        <v>86.02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 t="s">
        <v>103</v>
      </c>
      <c r="EF7" s="24" t="s">
        <v>103</v>
      </c>
      <c r="EG7" s="24" t="s">
        <v>103</v>
      </c>
      <c r="EH7" s="24" t="s">
        <v>103</v>
      </c>
      <c r="EI7" s="24" t="s">
        <v>103</v>
      </c>
      <c r="EJ7" s="24" t="s">
        <v>103</v>
      </c>
      <c r="EK7" s="24" t="s">
        <v>103</v>
      </c>
      <c r="EL7" s="24" t="s">
        <v>103</v>
      </c>
      <c r="EM7" s="24" t="s">
        <v>103</v>
      </c>
      <c r="EN7" s="24" t="s">
        <v>103</v>
      </c>
      <c r="EO7" s="24" t="s">
        <v>103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105</v>
      </c>
      <c r="C9" s="26" t="s">
        <v>106</v>
      </c>
      <c r="D9" s="26" t="s">
        <v>107</v>
      </c>
      <c r="E9" s="26" t="s">
        <v>108</v>
      </c>
      <c r="F9" s="26" t="s">
        <v>109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47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111</v>
      </c>
    </row>
    <row r="13" spans="1:145" x14ac:dyDescent="0.15">
      <c r="B13" t="s">
        <v>112</v>
      </c>
      <c r="C13" t="s">
        <v>113</v>
      </c>
      <c r="D13" t="s">
        <v>114</v>
      </c>
      <c r="E13" t="s">
        <v>114</v>
      </c>
      <c r="F13" t="s">
        <v>113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2023-12-12T03:00:48Z</dcterms:created>
  <dcterms:modified xsi:type="dcterms:W3CDTF">2024-02-01T08:06:11Z</dcterms:modified>
  <cp:category/>
</cp:coreProperties>
</file>