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61\Desktop\各種調査等未回答分一時保存フォルダ\【締切：２月４日（金）１７：００】公営企業に係る経営比較分析表の分析表（令和２年度決算）の分析等について\【経営比較分析表】24東みよし町_送付用\【経営比較分析表】24東みよし町_送付用\"/>
    </mc:Choice>
  </mc:AlternateContent>
  <workbookProtection workbookAlgorithmName="SHA-512" workbookHashValue="QG8afk8bQS+bAwAk1RO4hZZAB9zxTGunUVOu3DqfqxLuOHT3o6DF0dlZG2xjRn7gnOrwLNqTtPeqwyqYDu68Pg==" workbookSaltValue="mkAoyrZB/iHagSPBgyMW7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<sst xmlns="http://schemas.openxmlformats.org/spreadsheetml/2006/main" count="236" uniqueCount="120">
  <si>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</si>
  <si>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</si>
  <si>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</si>
  <si>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</si>
  <si>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</si>
  <si>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</si>
  <si>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</si>
  <si>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</si>
  <si>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</si>
  <si>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</si>
  <si>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</si>
  <si>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</si>
  <si>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</si>
  <si>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</si>
  <si>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</si>
  <si>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</si>
  <si>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</si>
  <si>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</si>
  <si>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</si>
  <si>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</si>
  <si>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</si>
  <si>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</si>
  <si>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</si>
  <si>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</si>
  <si>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</si>
  <si>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</si>
  <si>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</si>
  <si>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</si>
  <si>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</si>
  <si>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</si>
  <si>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</si>
  <si>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</si>
  <si>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</si>
  <si>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</si>
  <si>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</si>
  <si>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</si>
  <si>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</si>
  <si>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</si>
  <si>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</si>
  <si>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</si>
  <si>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</si>
  <si>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</si>
  <si>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</si>
  <si>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</si>
  <si>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</si>
  <si>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</si>
  <si>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</si>
  <si>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</si>
  <si>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</si>
  <si>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</si>
  <si>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</si>
  <si>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</si>
  <si>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</si>
  <si>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</si>
  <si>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</si>
  <si>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</si>
  <si>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</si>
  <si>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</si>
  <si>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</si>
  <si>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</si>
  <si>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</si>
  <si>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</si>
  <si>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</si>
  <si>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</si>
  <si>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</si>
  <si>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</si>
  <si>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</si>
  <si>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</si>
  <si>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</si>
  <si>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</si>
  <si>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</si>
  <si>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</si>
  <si>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</si>
  <si>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</si>
  <si>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</si>
  <si>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</si>
  <si>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</si>
  <si>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</si>
  <si>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</si>
  <si>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</si>
  <si>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</si>
  <si>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</si>
  <si>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</si>
  <si>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</si>
  <si>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</si>
  <si>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</si>
  <si>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</si>
  <si>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</si>
  <si>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</si>
  <si>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</si>
  <si>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</si>
  <si>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</si>
  <si>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</si>
  <si>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</si>
  <si>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</si>
  <si>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</si>
  <si>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</si>
  <si>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</si>
  <si>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東みよし町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</si>
  <si>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</si>
  <si>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</si>
  <si>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</si>
  <si>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</si>
  <si>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</si>
  <si>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</si>
  <si>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</si>
  <si>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</si>
  <si>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</si>
  <si>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</si>
  <si>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</si>
  <si>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</si>
  <si>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</si>
  <si>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</si>
  <si>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</si>
  <si>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</si>
  <si>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</si>
  <si>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</si>
  <si>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今後も多額の元利償還金の返済が続くため、一般会計からの繰入金に頼る苦しい経営状態が継続する。
　現在未接続の受益者は、資金難等のさまざまな理由で接続を見合わせる方々が多く、接続率向上による使用料収入の増加へ向けての即効性のある手立てはなく、個別訪問や文書により粘り強く接続依頼を継続するしかない。また、接続率の向上対策や更なる使用料金の改定を検討し、健全な経営体質への改善を図ることが必要である。</t>
    <phoneticPr fontId="4"/>
  </si>
  <si>
    <t>　平成15年12月より供用開始しているため、法定耐用年数を経過した管渠延長はないが、汚水処理場等の機械・電気設備は耐用年数の経過するものもあり、故障等件数も増加傾向にあるため、点検・調査や計画的な改築・更新を進めている。</t>
    <phoneticPr fontId="4"/>
  </si>
  <si>
    <r>
      <t>①平成30年度に使用料改定を行ったものの、未だ一般会計からの繰入金に頼っている状況であり、更なる経営改善への取り組みが必要である。
⑤現在も事業計画区域内の管渠整備を行っており、それに伴う下水道接続世帯の微増、また平成30年度に料金改定を行ったため、使用料収入も増加傾向であり経費回収率も改善傾向に</t>
    </r>
    <r>
      <rPr>
        <sz val="11"/>
        <color rgb="FFFF0000"/>
        <rFont val="ＭＳ ゴシック"/>
        <family val="3"/>
        <charset val="128"/>
      </rPr>
      <t>あったが、令和2年度はコロナ禍により、使用料の支払い猶予措置などのため経費回収率が低下している。</t>
    </r>
    <r>
      <rPr>
        <sz val="11"/>
        <color theme="1"/>
        <rFont val="ＭＳ ゴシック"/>
        <family val="3"/>
        <charset val="128"/>
      </rPr>
      <t xml:space="preserve">
⑥維持管理に係る人員を最小限としているため、汚水処理原価は平均値より安価に推移しているが、今後は処理設備の耐用年数の経過のため、更新等による改築・修繕に係る経費が増加するため、悪化する可能性がある。
⑦下水道の接続数は微増しているが、人口減少</t>
    </r>
    <r>
      <rPr>
        <sz val="11"/>
        <color rgb="FFFF0000"/>
        <rFont val="ＭＳ ゴシック"/>
        <family val="3"/>
        <charset val="128"/>
      </rPr>
      <t>やコロナ禍による事業所休業なども要因となり汚水量が減少したため、施設利用率も微減している。</t>
    </r>
    <r>
      <rPr>
        <sz val="11"/>
        <color theme="1"/>
        <rFont val="ＭＳ ゴシック"/>
        <family val="3"/>
        <charset val="128"/>
      </rPr>
      <t>今後、事業計画の見直し時には規模の縮小も検討し、耐用年数が経過し改築が必要となる汚水処理設備の更新期には実情に合ったスペックでの更新などを検討していく必要がある。
⑧管渠整備中であり、供用開始区域内世帯は増加し接続世帯も微増しているものの、人口減少などによる世帯員数の減少などが要因となり、水洗化率は横倍傾向へと変化してきている。</t>
    </r>
    <rPh sb="154" eb="155">
      <t>レイ</t>
    </rPh>
    <rPh sb="155" eb="156">
      <t>ワ</t>
    </rPh>
    <rPh sb="157" eb="159">
      <t>ネンド</t>
    </rPh>
    <rPh sb="163" eb="164">
      <t>カ</t>
    </rPh>
    <rPh sb="168" eb="171">
      <t>シヨウリョウ</t>
    </rPh>
    <rPh sb="172" eb="174">
      <t>シハラ</t>
    </rPh>
    <rPh sb="175" eb="177">
      <t>ユウヨ</t>
    </rPh>
    <rPh sb="177" eb="179">
      <t>ソチ</t>
    </rPh>
    <rPh sb="184" eb="186">
      <t>ケイヒ</t>
    </rPh>
    <rPh sb="186" eb="188">
      <t>カイシュウ</t>
    </rPh>
    <rPh sb="188" eb="189">
      <t>リツ</t>
    </rPh>
    <rPh sb="190" eb="192">
      <t>テイカ</t>
    </rPh>
    <rPh sb="323" eb="324">
      <t>カ</t>
    </rPh>
    <rPh sb="327" eb="330">
      <t>ジギョウショ</t>
    </rPh>
    <rPh sb="330" eb="332">
      <t>キュウギョウ</t>
    </rPh>
    <rPh sb="344" eb="346">
      <t>ゲンショウ</t>
    </rPh>
    <rPh sb="357" eb="359">
      <t>ビゲン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</si>
</sst>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3E-4902-A66B-C232679672F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0.13</c:v>
                </c:pt>
                <c:pt idx="2">
                  <c:v>0.13</c:v>
                </c:pt>
                <c:pt idx="3">
                  <c:v>0.36</c:v>
                </c:pt>
                <c:pt idx="4">
                  <c:v>0.39</c:v>
                </c:pt>
              </c:numCache>
            </c:numRef>
          </c:val>
          <c:smooth val="0"/>
          <c:extLst>
            <c:ext xmlns:c16="http://schemas.microsoft.com/office/drawing/2014/chart" uri="{C3380CC4-5D6E-409C-BE32-E72D297353CC}">
              <c16:uniqueId val="{00000001-D23E-4902-A66B-C232679672F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43.56</c:v>
                </c:pt>
                <c:pt idx="1">
                  <c:v>44.5</c:v>
                </c:pt>
                <c:pt idx="2">
                  <c:v>43.51</c:v>
                </c:pt>
                <c:pt idx="3">
                  <c:v>42.62</c:v>
                </c:pt>
                <c:pt idx="4">
                  <c:v>41.53</c:v>
                </c:pt>
              </c:numCache>
            </c:numRef>
          </c:val>
          <c:extLst>
            <c:ext xmlns:c16="http://schemas.microsoft.com/office/drawing/2014/chart" uri="{C3380CC4-5D6E-409C-BE32-E72D297353CC}">
              <c16:uniqueId val="{00000000-16CB-43A5-948D-7349F7C696B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37.08</c:v>
                </c:pt>
                <c:pt idx="2">
                  <c:v>42.56</c:v>
                </c:pt>
                <c:pt idx="3">
                  <c:v>42.47</c:v>
                </c:pt>
                <c:pt idx="4">
                  <c:v>42.4</c:v>
                </c:pt>
              </c:numCache>
            </c:numRef>
          </c:val>
          <c:smooth val="0"/>
          <c:extLst>
            <c:ext xmlns:c16="http://schemas.microsoft.com/office/drawing/2014/chart" uri="{C3380CC4-5D6E-409C-BE32-E72D297353CC}">
              <c16:uniqueId val="{00000001-16CB-43A5-948D-7349F7C696B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65.17</c:v>
                </c:pt>
                <c:pt idx="1">
                  <c:v>65.930000000000007</c:v>
                </c:pt>
                <c:pt idx="2">
                  <c:v>66.27</c:v>
                </c:pt>
                <c:pt idx="3">
                  <c:v>66.64</c:v>
                </c:pt>
                <c:pt idx="4">
                  <c:v>69.319999999999993</c:v>
                </c:pt>
              </c:numCache>
            </c:numRef>
          </c:val>
          <c:extLst>
            <c:ext xmlns:c16="http://schemas.microsoft.com/office/drawing/2014/chart" uri="{C3380CC4-5D6E-409C-BE32-E72D297353CC}">
              <c16:uniqueId val="{00000000-0278-4A09-B215-444EF389273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67.22</c:v>
                </c:pt>
                <c:pt idx="2">
                  <c:v>83.32</c:v>
                </c:pt>
                <c:pt idx="3">
                  <c:v>83.75</c:v>
                </c:pt>
                <c:pt idx="4">
                  <c:v>84.19</c:v>
                </c:pt>
              </c:numCache>
            </c:numRef>
          </c:val>
          <c:smooth val="0"/>
          <c:extLst>
            <c:ext xmlns:c16="http://schemas.microsoft.com/office/drawing/2014/chart" uri="{C3380CC4-5D6E-409C-BE32-E72D297353CC}">
              <c16:uniqueId val="{00000001-0278-4A09-B215-444EF389273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98.07</c:v>
                </c:pt>
                <c:pt idx="1">
                  <c:v>96.68</c:v>
                </c:pt>
                <c:pt idx="2">
                  <c:v>97.85</c:v>
                </c:pt>
                <c:pt idx="3">
                  <c:v>95.5</c:v>
                </c:pt>
                <c:pt idx="4">
                  <c:v>97.61</c:v>
                </c:pt>
              </c:numCache>
            </c:numRef>
          </c:val>
          <c:extLst>
            <c:ext xmlns:c16="http://schemas.microsoft.com/office/drawing/2014/chart" uri="{C3380CC4-5D6E-409C-BE32-E72D297353CC}">
              <c16:uniqueId val="{00000000-49EC-4727-8A42-1FC8FBE5033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EC-4727-8A42-1FC8FBE5033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BE-4AF4-8356-A7E51431DBF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BE-4AF4-8356-A7E51431DBF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83-4FC4-A9D4-4F8727598F6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83-4FC4-A9D4-4F8727598F6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AE-4A7E-AF54-824816C5606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AE-4A7E-AF54-824816C5606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ED-49E8-8153-604D9984527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ED-49E8-8153-604D9984527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89-43A5-851C-485711D118E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1223.96</c:v>
                </c:pt>
                <c:pt idx="2">
                  <c:v>1194.1500000000001</c:v>
                </c:pt>
                <c:pt idx="3">
                  <c:v>1206.79</c:v>
                </c:pt>
                <c:pt idx="4">
                  <c:v>1258.43</c:v>
                </c:pt>
              </c:numCache>
            </c:numRef>
          </c:val>
          <c:smooth val="0"/>
          <c:extLst>
            <c:ext xmlns:c16="http://schemas.microsoft.com/office/drawing/2014/chart" uri="{C3380CC4-5D6E-409C-BE32-E72D297353CC}">
              <c16:uniqueId val="{00000001-6C89-43A5-851C-485711D118E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64.14</c:v>
                </c:pt>
                <c:pt idx="1">
                  <c:v>74.52</c:v>
                </c:pt>
                <c:pt idx="2">
                  <c:v>88.8</c:v>
                </c:pt>
                <c:pt idx="3">
                  <c:v>80.61</c:v>
                </c:pt>
                <c:pt idx="4">
                  <c:v>73.48</c:v>
                </c:pt>
              </c:numCache>
            </c:numRef>
          </c:val>
          <c:extLst>
            <c:ext xmlns:c16="http://schemas.microsoft.com/office/drawing/2014/chart" uri="{C3380CC4-5D6E-409C-BE32-E72D297353CC}">
              <c16:uniqueId val="{00000000-9641-4495-83FF-F8DB85DEC50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61.54</c:v>
                </c:pt>
                <c:pt idx="2">
                  <c:v>72.260000000000005</c:v>
                </c:pt>
                <c:pt idx="3">
                  <c:v>71.84</c:v>
                </c:pt>
                <c:pt idx="4">
                  <c:v>73.36</c:v>
                </c:pt>
              </c:numCache>
            </c:numRef>
          </c:val>
          <c:smooth val="0"/>
          <c:extLst>
            <c:ext xmlns:c16="http://schemas.microsoft.com/office/drawing/2014/chart" uri="{C3380CC4-5D6E-409C-BE32-E72D297353CC}">
              <c16:uniqueId val="{00000001-9641-4495-83FF-F8DB85DEC50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224.39</c:v>
                </c:pt>
                <c:pt idx="1">
                  <c:v>185.86</c:v>
                </c:pt>
                <c:pt idx="2">
                  <c:v>179.8</c:v>
                </c:pt>
                <c:pt idx="3">
                  <c:v>184.36</c:v>
                </c:pt>
                <c:pt idx="4">
                  <c:v>188.8</c:v>
                </c:pt>
              </c:numCache>
            </c:numRef>
          </c:val>
          <c:extLst>
            <c:ext xmlns:c16="http://schemas.microsoft.com/office/drawing/2014/chart" uri="{C3380CC4-5D6E-409C-BE32-E72D297353CC}">
              <c16:uniqueId val="{00000000-F9AD-4DF9-9125-979857778E4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267.86</c:v>
                </c:pt>
                <c:pt idx="2">
                  <c:v>230.02</c:v>
                </c:pt>
                <c:pt idx="3">
                  <c:v>228.47</c:v>
                </c:pt>
                <c:pt idx="4">
                  <c:v>224.88</c:v>
                </c:pt>
              </c:numCache>
            </c:numRef>
          </c:val>
          <c:smooth val="0"/>
          <c:extLst>
            <c:ext xmlns:c16="http://schemas.microsoft.com/office/drawing/2014/chart" uri="{C3380CC4-5D6E-409C-BE32-E72D297353CC}">
              <c16:uniqueId val="{00000001-F9AD-4DF9-9125-979857778E4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1" zoomScaleNormal="100" workbookViewId="0">
      <selection activeCell="CA38" sqref="CA38:CA3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徳島県　東みよし町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14066</v>
      </c>
      <c r="AM8" s="69"/>
      <c r="AN8" s="69"/>
      <c r="AO8" s="69"/>
      <c r="AP8" s="69"/>
      <c r="AQ8" s="69"/>
      <c r="AR8" s="69"/>
      <c r="AS8" s="69"/>
      <c r="AT8" s="68">
        <f>データ!T6</f>
        <v>122.48</v>
      </c>
      <c r="AU8" s="68"/>
      <c r="AV8" s="68"/>
      <c r="AW8" s="68"/>
      <c r="AX8" s="68"/>
      <c r="AY8" s="68"/>
      <c r="AZ8" s="68"/>
      <c r="BA8" s="68"/>
      <c r="BB8" s="68">
        <f>データ!U6</f>
        <v>114.84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20.48</v>
      </c>
      <c r="Q10" s="68"/>
      <c r="R10" s="68"/>
      <c r="S10" s="68"/>
      <c r="T10" s="68"/>
      <c r="U10" s="68"/>
      <c r="V10" s="68"/>
      <c r="W10" s="68">
        <f>データ!Q6</f>
        <v>87.81</v>
      </c>
      <c r="X10" s="68"/>
      <c r="Y10" s="68"/>
      <c r="Z10" s="68"/>
      <c r="AA10" s="68"/>
      <c r="AB10" s="68"/>
      <c r="AC10" s="68"/>
      <c r="AD10" s="69">
        <f>データ!R6</f>
        <v>2970</v>
      </c>
      <c r="AE10" s="69"/>
      <c r="AF10" s="69"/>
      <c r="AG10" s="69"/>
      <c r="AH10" s="69"/>
      <c r="AI10" s="69"/>
      <c r="AJ10" s="69"/>
      <c r="AK10" s="2"/>
      <c r="AL10" s="69">
        <f>データ!V6</f>
        <v>2865</v>
      </c>
      <c r="AM10" s="69"/>
      <c r="AN10" s="69"/>
      <c r="AO10" s="69"/>
      <c r="AP10" s="69"/>
      <c r="AQ10" s="69"/>
      <c r="AR10" s="69"/>
      <c r="AS10" s="69"/>
      <c r="AT10" s="68">
        <f>データ!W6</f>
        <v>1.01</v>
      </c>
      <c r="AU10" s="68"/>
      <c r="AV10" s="68"/>
      <c r="AW10" s="68"/>
      <c r="AX10" s="68"/>
      <c r="AY10" s="68"/>
      <c r="AZ10" s="68"/>
      <c r="BA10" s="68"/>
      <c r="BB10" s="68">
        <f>データ!X6</f>
        <v>2836.63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PKEh4LeI+yb7Hqh6mtuGMyFpCScOlEdSrTpekK1NLD9bP43ZMOGVCo20LCGR/ulPGWwhz5KQzwx5XrLp6u19bA==" saltValue="x92udJsGNvXXVN8jUNBAF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364894</v>
      </c>
      <c r="D6" s="33">
        <f t="shared" si="3"/>
        <v>47</v>
      </c>
      <c r="E6" s="33">
        <f t="shared" si="3"/>
        <v>17</v>
      </c>
      <c r="F6" s="33">
        <f t="shared" si="3"/>
        <v>4</v>
      </c>
      <c r="G6" s="33">
        <f t="shared" si="3"/>
        <v>0</v>
      </c>
      <c r="H6" s="33" t="str">
        <f t="shared" si="3"/>
        <v>徳島県　東みよし町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20.48</v>
      </c>
      <c r="Q6" s="34">
        <f t="shared" si="3"/>
        <v>87.81</v>
      </c>
      <c r="R6" s="34">
        <f t="shared" si="3"/>
        <v>2970</v>
      </c>
      <c r="S6" s="34">
        <f t="shared" si="3"/>
        <v>14066</v>
      </c>
      <c r="T6" s="34">
        <f t="shared" si="3"/>
        <v>122.48</v>
      </c>
      <c r="U6" s="34">
        <f t="shared" si="3"/>
        <v>114.84</v>
      </c>
      <c r="V6" s="34">
        <f t="shared" si="3"/>
        <v>2865</v>
      </c>
      <c r="W6" s="34">
        <f t="shared" si="3"/>
        <v>1.01</v>
      </c>
      <c r="X6" s="34">
        <f t="shared" si="3"/>
        <v>2836.63</v>
      </c>
      <c r="Y6" s="35">
        <f>IF(Y7="",NA(),Y7)</f>
        <v>98.07</v>
      </c>
      <c r="Z6" s="35">
        <f t="shared" ref="Z6:AH6" si="4">IF(Z7="",NA(),Z7)</f>
        <v>96.68</v>
      </c>
      <c r="AA6" s="35">
        <f t="shared" si="4"/>
        <v>97.85</v>
      </c>
      <c r="AB6" s="35">
        <f t="shared" si="4"/>
        <v>95.5</v>
      </c>
      <c r="AC6" s="35">
        <f t="shared" si="4"/>
        <v>97.61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1592.72</v>
      </c>
      <c r="BL6" s="35">
        <f t="shared" si="7"/>
        <v>1223.96</v>
      </c>
      <c r="BM6" s="35">
        <f t="shared" si="7"/>
        <v>1194.1500000000001</v>
      </c>
      <c r="BN6" s="35">
        <f t="shared" si="7"/>
        <v>1206.79</v>
      </c>
      <c r="BO6" s="35">
        <f t="shared" si="7"/>
        <v>1258.43</v>
      </c>
      <c r="BP6" s="34" t="str">
        <f>IF(BP7="","",IF(BP7="-","【-】","【"&amp;SUBSTITUTE(TEXT(BP7,"#,##0.00"),"-","△")&amp;"】"))</f>
        <v>【1,260.21】</v>
      </c>
      <c r="BQ6" s="35">
        <f>IF(BQ7="",NA(),BQ7)</f>
        <v>64.14</v>
      </c>
      <c r="BR6" s="35">
        <f t="shared" ref="BR6:BZ6" si="8">IF(BR7="",NA(),BR7)</f>
        <v>74.52</v>
      </c>
      <c r="BS6" s="35">
        <f t="shared" si="8"/>
        <v>88.8</v>
      </c>
      <c r="BT6" s="35">
        <f t="shared" si="8"/>
        <v>80.61</v>
      </c>
      <c r="BU6" s="35">
        <f t="shared" si="8"/>
        <v>73.48</v>
      </c>
      <c r="BV6" s="35">
        <f t="shared" si="8"/>
        <v>53.7</v>
      </c>
      <c r="BW6" s="35">
        <f t="shared" si="8"/>
        <v>61.54</v>
      </c>
      <c r="BX6" s="35">
        <f t="shared" si="8"/>
        <v>72.260000000000005</v>
      </c>
      <c r="BY6" s="35">
        <f t="shared" si="8"/>
        <v>71.84</v>
      </c>
      <c r="BZ6" s="35">
        <f t="shared" si="8"/>
        <v>73.36</v>
      </c>
      <c r="CA6" s="34" t="str">
        <f>IF(CA7="","",IF(CA7="-","【-】","【"&amp;SUBSTITUTE(TEXT(CA7,"#,##0.00"),"-","△")&amp;"】"))</f>
        <v>【75.29】</v>
      </c>
      <c r="CB6" s="35">
        <f>IF(CB7="",NA(),CB7)</f>
        <v>224.39</v>
      </c>
      <c r="CC6" s="35">
        <f t="shared" ref="CC6:CK6" si="9">IF(CC7="",NA(),CC7)</f>
        <v>185.86</v>
      </c>
      <c r="CD6" s="35">
        <f t="shared" si="9"/>
        <v>179.8</v>
      </c>
      <c r="CE6" s="35">
        <f t="shared" si="9"/>
        <v>184.36</v>
      </c>
      <c r="CF6" s="35">
        <f t="shared" si="9"/>
        <v>188.8</v>
      </c>
      <c r="CG6" s="35">
        <f t="shared" si="9"/>
        <v>300.35000000000002</v>
      </c>
      <c r="CH6" s="35">
        <f t="shared" si="9"/>
        <v>267.86</v>
      </c>
      <c r="CI6" s="35">
        <f t="shared" si="9"/>
        <v>230.02</v>
      </c>
      <c r="CJ6" s="35">
        <f t="shared" si="9"/>
        <v>228.47</v>
      </c>
      <c r="CK6" s="35">
        <f t="shared" si="9"/>
        <v>224.88</v>
      </c>
      <c r="CL6" s="34" t="str">
        <f>IF(CL7="","",IF(CL7="-","【-】","【"&amp;SUBSTITUTE(TEXT(CL7,"#,##0.00"),"-","△")&amp;"】"))</f>
        <v>【215.41】</v>
      </c>
      <c r="CM6" s="35">
        <f>IF(CM7="",NA(),CM7)</f>
        <v>43.56</v>
      </c>
      <c r="CN6" s="35">
        <f t="shared" ref="CN6:CV6" si="10">IF(CN7="",NA(),CN7)</f>
        <v>44.5</v>
      </c>
      <c r="CO6" s="35">
        <f t="shared" si="10"/>
        <v>43.51</v>
      </c>
      <c r="CP6" s="35">
        <f t="shared" si="10"/>
        <v>42.62</v>
      </c>
      <c r="CQ6" s="35">
        <f t="shared" si="10"/>
        <v>41.53</v>
      </c>
      <c r="CR6" s="35">
        <f t="shared" si="10"/>
        <v>37.72</v>
      </c>
      <c r="CS6" s="35">
        <f t="shared" si="10"/>
        <v>37.08</v>
      </c>
      <c r="CT6" s="35">
        <f t="shared" si="10"/>
        <v>42.56</v>
      </c>
      <c r="CU6" s="35">
        <f t="shared" si="10"/>
        <v>42.47</v>
      </c>
      <c r="CV6" s="35">
        <f t="shared" si="10"/>
        <v>42.4</v>
      </c>
      <c r="CW6" s="34" t="str">
        <f>IF(CW7="","",IF(CW7="-","【-】","【"&amp;SUBSTITUTE(TEXT(CW7,"#,##0.00"),"-","△")&amp;"】"))</f>
        <v>【42.90】</v>
      </c>
      <c r="CX6" s="35">
        <f>IF(CX7="",NA(),CX7)</f>
        <v>65.17</v>
      </c>
      <c r="CY6" s="35">
        <f t="shared" ref="CY6:DG6" si="11">IF(CY7="",NA(),CY7)</f>
        <v>65.930000000000007</v>
      </c>
      <c r="CZ6" s="35">
        <f t="shared" si="11"/>
        <v>66.27</v>
      </c>
      <c r="DA6" s="35">
        <f t="shared" si="11"/>
        <v>66.64</v>
      </c>
      <c r="DB6" s="35">
        <f t="shared" si="11"/>
        <v>69.319999999999993</v>
      </c>
      <c r="DC6" s="35">
        <f t="shared" si="11"/>
        <v>68.459999999999994</v>
      </c>
      <c r="DD6" s="35">
        <f t="shared" si="11"/>
        <v>67.22</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0.13</v>
      </c>
      <c r="EK6" s="35">
        <f t="shared" si="14"/>
        <v>0.13</v>
      </c>
      <c r="EL6" s="35">
        <f t="shared" si="14"/>
        <v>0.13</v>
      </c>
      <c r="EM6" s="35">
        <f t="shared" si="14"/>
        <v>0.36</v>
      </c>
      <c r="EN6" s="35">
        <f t="shared" si="14"/>
        <v>0.39</v>
      </c>
      <c r="EO6" s="34" t="str">
        <f>IF(EO7="","",IF(EO7="-","【-】","【"&amp;SUBSTITUTE(TEXT(EO7,"#,##0.00"),"-","△")&amp;"】"))</f>
        <v>【0.30】</v>
      </c>
    </row>
    <row r="7" spans="1:145" s="36" customFormat="1" x14ac:dyDescent="0.15">
      <c r="A7" s="28"/>
      <c r="B7" s="37">
        <v>2020</v>
      </c>
      <c r="C7" s="37">
        <v>364894</v>
      </c>
      <c r="D7" s="37">
        <v>47</v>
      </c>
      <c r="E7" s="37">
        <v>17</v>
      </c>
      <c r="F7" s="37">
        <v>4</v>
      </c>
      <c r="G7" s="37">
        <v>0</v>
      </c>
      <c r="H7" s="37" t="s">
        <v>98</v>
      </c>
      <c r="I7" s="37" t="s">
        <v>99</v>
      </c>
      <c r="J7" s="37" t="s">
        <v>100</v>
      </c>
      <c r="K7" s="37" t="s">
        <v>101</v>
      </c>
      <c r="L7" s="37" t="s">
        <v>102</v>
      </c>
      <c r="M7" s="37" t="s">
        <v>103</v>
      </c>
      <c r="N7" s="38" t="s">
        <v>104</v>
      </c>
      <c r="O7" s="38" t="s">
        <v>105</v>
      </c>
      <c r="P7" s="38">
        <v>20.48</v>
      </c>
      <c r="Q7" s="38">
        <v>87.81</v>
      </c>
      <c r="R7" s="38">
        <v>2970</v>
      </c>
      <c r="S7" s="38">
        <v>14066</v>
      </c>
      <c r="T7" s="38">
        <v>122.48</v>
      </c>
      <c r="U7" s="38">
        <v>114.84</v>
      </c>
      <c r="V7" s="38">
        <v>2865</v>
      </c>
      <c r="W7" s="38">
        <v>1.01</v>
      </c>
      <c r="X7" s="38">
        <v>2836.63</v>
      </c>
      <c r="Y7" s="38">
        <v>98.07</v>
      </c>
      <c r="Z7" s="38">
        <v>96.68</v>
      </c>
      <c r="AA7" s="38">
        <v>97.85</v>
      </c>
      <c r="AB7" s="38">
        <v>95.5</v>
      </c>
      <c r="AC7" s="38">
        <v>97.61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1592.72</v>
      </c>
      <c r="BL7" s="38">
        <v>1223.96</v>
      </c>
      <c r="BM7" s="38">
        <v>1194.1500000000001</v>
      </c>
      <c r="BN7" s="38">
        <v>1206.79</v>
      </c>
      <c r="BO7" s="38">
        <v>1258.43</v>
      </c>
      <c r="BP7" s="38">
        <v>1260.21</v>
      </c>
      <c r="BQ7" s="38">
        <v>64.14</v>
      </c>
      <c r="BR7" s="38">
        <v>74.52</v>
      </c>
      <c r="BS7" s="38">
        <v>88.8</v>
      </c>
      <c r="BT7" s="38">
        <v>80.61</v>
      </c>
      <c r="BU7" s="38">
        <v>73.48</v>
      </c>
      <c r="BV7" s="38">
        <v>53.7</v>
      </c>
      <c r="BW7" s="38">
        <v>61.54</v>
      </c>
      <c r="BX7" s="38">
        <v>72.260000000000005</v>
      </c>
      <c r="BY7" s="38">
        <v>71.84</v>
      </c>
      <c r="BZ7" s="38">
        <v>73.36</v>
      </c>
      <c r="CA7" s="38">
        <v>75.290000000000006</v>
      </c>
      <c r="CB7" s="38">
        <v>224.39</v>
      </c>
      <c r="CC7" s="38">
        <v>185.86</v>
      </c>
      <c r="CD7" s="38">
        <v>179.8</v>
      </c>
      <c r="CE7" s="38">
        <v>184.36</v>
      </c>
      <c r="CF7" s="38">
        <v>188.8</v>
      </c>
      <c r="CG7" s="38">
        <v>300.35000000000002</v>
      </c>
      <c r="CH7" s="38">
        <v>267.86</v>
      </c>
      <c r="CI7" s="38">
        <v>230.02</v>
      </c>
      <c r="CJ7" s="38">
        <v>228.47</v>
      </c>
      <c r="CK7" s="38">
        <v>224.88</v>
      </c>
      <c r="CL7" s="38">
        <v>215.41</v>
      </c>
      <c r="CM7" s="38">
        <v>43.56</v>
      </c>
      <c r="CN7" s="38">
        <v>44.5</v>
      </c>
      <c r="CO7" s="38">
        <v>43.51</v>
      </c>
      <c r="CP7" s="38">
        <v>42.62</v>
      </c>
      <c r="CQ7" s="38">
        <v>41.53</v>
      </c>
      <c r="CR7" s="38">
        <v>37.72</v>
      </c>
      <c r="CS7" s="38">
        <v>37.08</v>
      </c>
      <c r="CT7" s="38">
        <v>42.56</v>
      </c>
      <c r="CU7" s="38">
        <v>42.47</v>
      </c>
      <c r="CV7" s="38">
        <v>42.4</v>
      </c>
      <c r="CW7" s="38">
        <v>42.9</v>
      </c>
      <c r="CX7" s="38">
        <v>65.17</v>
      </c>
      <c r="CY7" s="38">
        <v>65.930000000000007</v>
      </c>
      <c r="CZ7" s="38">
        <v>66.27</v>
      </c>
      <c r="DA7" s="38">
        <v>66.64</v>
      </c>
      <c r="DB7" s="38">
        <v>69.319999999999993</v>
      </c>
      <c r="DC7" s="38">
        <v>68.459999999999994</v>
      </c>
      <c r="DD7" s="38">
        <v>67.22</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0.13</v>
      </c>
      <c r="EK7" s="38">
        <v>0.13</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2021-12-03T07:52:39Z</dcterms:created>
  <dcterms:modified xsi:type="dcterms:W3CDTF">2022-01-14T08:39:06Z</dcterms:modified>
  <cp:category/>
</cp:coreProperties>
</file>