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SA0006\内部data\総務課\200　財政\34地方公営企業\R04\050111【令和５年２月３日（金）１７：００〆】公営企業に係る経営比較分析表（令和３年度決算）の分析等について\東みよし町提出分\"/>
    </mc:Choice>
  </mc:AlternateContent>
  <workbookProtection workbookAlgorithmName="SHA-512" workbookHashValue="hAhaRXVxQfTBFzsrV2XW6yO9jj8Ik97ysiHmMhz794oa5h5Kb9gYYI0JE/JGGujMEgiQSwnFoBIdRR4EADH84w==" workbookSaltValue="Ny/89tSBp6zBsCbJjuQes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BB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<sst xmlns="http://schemas.openxmlformats.org/spreadsheetml/2006/main" count="236" uniqueCount="119">
  <si>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</si>
  <si>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</si>
  <si>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</si>
  <si>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</si>
  <si>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</si>
  <si>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</si>
  <si>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</si>
  <si>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</si>
  <si>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</si>
  <si>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</si>
  <si>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</si>
  <si>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</si>
  <si>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</si>
  <si>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</si>
  <si>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</si>
  <si>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</si>
  <si>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</si>
  <si>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</si>
  <si>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</si>
  <si>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</si>
  <si>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</si>
  <si>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</si>
  <si>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</si>
  <si>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</si>
  <si>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</si>
  <si>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</si>
  <si>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</si>
  <si>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</si>
  <si>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</si>
  <si>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</si>
  <si>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</si>
  <si>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</si>
  <si>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</si>
  <si>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</si>
  <si>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</si>
  <si>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</si>
  <si>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</si>
  <si>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</si>
  <si>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</si>
  <si>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</si>
  <si>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</si>
  <si>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</si>
  <si>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</si>
  <si>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</si>
  <si>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</si>
  <si>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</si>
  <si>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</si>
  <si>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</si>
  <si>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</si>
  <si>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</si>
  <si>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</si>
  <si>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</si>
  <si>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</si>
  <si>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</si>
  <si>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</si>
  <si>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</si>
  <si>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</si>
  <si>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</si>
  <si>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</si>
  <si>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</si>
  <si>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</si>
  <si>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</si>
  <si>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</si>
  <si>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</si>
  <si>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</si>
  <si>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</si>
  <si>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</si>
  <si>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</si>
  <si>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</si>
  <si>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</si>
  <si>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</si>
  <si>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</si>
  <si>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</si>
  <si>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</si>
  <si>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</si>
  <si>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</si>
  <si>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</si>
  <si>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</si>
  <si>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</si>
  <si>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</si>
  <si>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</si>
  <si>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</si>
  <si>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</si>
  <si>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</si>
  <si>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</si>
  <si>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</si>
  <si>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</si>
  <si>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</si>
  <si>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</si>
  <si>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</si>
  <si>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</si>
  <si>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</si>
  <si>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</si>
  <si>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</si>
  <si>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</si>
  <si>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</si>
  <si>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</si>
  <si>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</si>
  <si>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</si>
  <si>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</si>
  <si>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</si>
  <si>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</si>
  <si>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</si>
  <si>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</si>
  <si>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</si>
  <si>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</si>
  <si>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</si>
  <si>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</si>
  <si>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</si>
  <si>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</si>
  <si>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</si>
  <si>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</si>
  <si>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</si>
  <si>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</si>
  <si>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</si>
  <si>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</si>
  <si>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15年12月より供用開始しているため、法定耐用年数を経過した管渠延長はないが、汚水処理場等の機械・電気設備は耐用年数の経過するものもあり、故障等件数も増加傾向にあるため、点検・調査や計画的な改築・更新を進めている。
　また、下水道管路施設におけるストックマネジメントにも着手し、適正な維持管理と計画的な管路施設の更新を進めていく。</t>
    <rPh sb="115" eb="118">
      <t>ゲスイドウ</t>
    </rPh>
    <rPh sb="118" eb="120">
      <t>カンロ</t>
    </rPh>
    <rPh sb="120" eb="122">
      <t>シセツ</t>
    </rPh>
    <rPh sb="138" eb="140">
      <t>チャクシュ</t>
    </rPh>
    <rPh sb="142" eb="144">
      <t>テキセイ</t>
    </rPh>
    <rPh sb="145" eb="147">
      <t>イジ</t>
    </rPh>
    <rPh sb="147" eb="149">
      <t>カンリ</t>
    </rPh>
    <rPh sb="150" eb="153">
      <t>ケイカクテキ</t>
    </rPh>
    <rPh sb="154" eb="156">
      <t>カンロ</t>
    </rPh>
    <rPh sb="156" eb="158">
      <t>シセツ</t>
    </rPh>
    <rPh sb="159" eb="161">
      <t>コウシン</t>
    </rPh>
    <rPh sb="162" eb="163">
      <t>スス</t>
    </rPh>
    <phoneticPr fontId="4"/>
  </si>
  <si>
    <t>　今後も多額の元利償還金の返済が続くため、一般会計からの繰入金に頼る苦しい経営状態が継続する。
　現在未接続の受益者は、資金難等のさまざまな理由で接続を見合わせる方々が多く、接続率向上による使用料収入の増加へ向けての即効性のある手立てはなく、個別訪問や文書により粘り強く接続依頼を継続するしかない。また、接続率の向上対策や更なる使用料金の改定を検討し、健全な経営体質への改善を図ることが必要である。
　また、令和5年4月1日よりの地方公営企業法の財務適用により公営企業会計への移行を進め、安定的な経営と事業継続を図っていく。</t>
    <rPh sb="204" eb="206">
      <t>レイワ</t>
    </rPh>
    <rPh sb="207" eb="208">
      <t>ネン</t>
    </rPh>
    <rPh sb="209" eb="210">
      <t>ガツ</t>
    </rPh>
    <rPh sb="211" eb="212">
      <t>ニチ</t>
    </rPh>
    <rPh sb="215" eb="217">
      <t>チホウ</t>
    </rPh>
    <rPh sb="217" eb="219">
      <t>コウエイ</t>
    </rPh>
    <rPh sb="219" eb="221">
      <t>キギョウ</t>
    </rPh>
    <rPh sb="221" eb="222">
      <t>ホウ</t>
    </rPh>
    <rPh sb="223" eb="225">
      <t>ザイム</t>
    </rPh>
    <rPh sb="225" eb="227">
      <t>テキヨウ</t>
    </rPh>
    <rPh sb="230" eb="232">
      <t>コウエイ</t>
    </rPh>
    <rPh sb="232" eb="234">
      <t>キギョウ</t>
    </rPh>
    <rPh sb="234" eb="236">
      <t>カイケイ</t>
    </rPh>
    <rPh sb="238" eb="240">
      <t>イコウ</t>
    </rPh>
    <rPh sb="241" eb="242">
      <t>スス</t>
    </rPh>
    <rPh sb="244" eb="247">
      <t>アンテイテキ</t>
    </rPh>
    <rPh sb="248" eb="250">
      <t>ケイエイ</t>
    </rPh>
    <rPh sb="251" eb="253">
      <t>ジギョウ</t>
    </rPh>
    <rPh sb="253" eb="255">
      <t>ケイゾク</t>
    </rPh>
    <rPh sb="256" eb="257">
      <t>ハカ</t>
    </rPh>
    <phoneticPr fontId="4"/>
  </si>
  <si>
    <t>①平成30年度に使用料改定を行ったものの、未だ一般会計からの繰入金に頼っている状況であり、更なる経営改善への取り組みが必要である。
⑤現在も事業計画区域内の管渠整備を行っており、それに伴う下水道接続世帯の微増、また平成30年度に料金改定を行ったため、使用料収入も増加傾向であり経費回収率も改善傾向にあったが、令和2年度はコロナ禍により、使用料の支払い猶予措置などのため経費回収率が低下した。令和3年度において前年度猶予分の納入があったため、令和3年度単年度では経費回収率は大幅に改善しているが、これは一時的なものである。
⑥維持管理に係る人員を最小限としているため、汚水処理原価は平均値より安価に推移しているが、今後は処理設備の耐用年数の経過のため、更新等による改築・修繕に係る経費が増加するため、悪化する可能性がある。
⑦下水道の接続数は微増しているが、人口減少やコロナ禍による事業所休業なども要因となり汚水量が減少し、施設利用率も微減傾向であったが、令和3年度では増加した。今後、事業計画の見直し時には規模の縮小も検討し、耐用年数が経過し改築が必要となる汚水処理設備の更新期には実情に合ったスペックでの更新などを検討していく必要がある。
⑧管渠整備中であり、供用開始区域内世帯は増加し接続世帯も微増しているものの、人口減少などによる世帯員数の減少などが要因となり、水洗化率は横ばい傾向へと変化してきている。</t>
    <rPh sb="195" eb="197">
      <t>レイワ</t>
    </rPh>
    <rPh sb="198" eb="200">
      <t>ネンド</t>
    </rPh>
    <rPh sb="204" eb="207">
      <t>ゼンネンド</t>
    </rPh>
    <rPh sb="207" eb="209">
      <t>ユウヨ</t>
    </rPh>
    <rPh sb="209" eb="210">
      <t>ブン</t>
    </rPh>
    <rPh sb="211" eb="213">
      <t>ノウニュウ</t>
    </rPh>
    <rPh sb="220" eb="222">
      <t>レイワ</t>
    </rPh>
    <rPh sb="223" eb="225">
      <t>ネンド</t>
    </rPh>
    <rPh sb="225" eb="228">
      <t>タンネンド</t>
    </rPh>
    <rPh sb="230" eb="232">
      <t>ケイヒ</t>
    </rPh>
    <rPh sb="232" eb="234">
      <t>カイシュウ</t>
    </rPh>
    <rPh sb="234" eb="235">
      <t>リツ</t>
    </rPh>
    <rPh sb="236" eb="238">
      <t>オオハバ</t>
    </rPh>
    <rPh sb="239" eb="241">
      <t>カイゼン</t>
    </rPh>
    <rPh sb="250" eb="253">
      <t>イチジテキ</t>
    </rPh>
    <rPh sb="386" eb="387">
      <t>カ</t>
    </rPh>
    <rPh sb="390" eb="392">
      <t>ジギョウ</t>
    </rPh>
    <rPh sb="392" eb="393">
      <t>ショ</t>
    </rPh>
    <rPh sb="393" eb="395">
      <t>キュウギョウ</t>
    </rPh>
    <rPh sb="419" eb="421">
      <t>ケイコウ</t>
    </rPh>
    <rPh sb="427" eb="429">
      <t>レイワ</t>
    </rPh>
    <rPh sb="430" eb="432">
      <t>ネンド</t>
    </rPh>
    <rPh sb="434" eb="436">
      <t>ゾウカ</t>
    </rPh>
    <rPh sb="589" eb="590">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</si>
</sst>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0E-43C8-9434-EBBDCEEF9B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0.36</c:v>
                </c:pt>
                <c:pt idx="3">
                  <c:v>0.39</c:v>
                </c:pt>
                <c:pt idx="4">
                  <c:v>0.1</c:v>
                </c:pt>
              </c:numCache>
            </c:numRef>
          </c:val>
          <c:smooth val="0"/>
          <c:extLst>
            <c:ext xmlns:c16="http://schemas.microsoft.com/office/drawing/2014/chart" uri="{C3380CC4-5D6E-409C-BE32-E72D297353CC}">
              <c16:uniqueId val="{00000001-930E-43C8-9434-EBBDCEEF9B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44.5</c:v>
                </c:pt>
                <c:pt idx="1">
                  <c:v>43.51</c:v>
                </c:pt>
                <c:pt idx="2">
                  <c:v>42.62</c:v>
                </c:pt>
                <c:pt idx="3">
                  <c:v>41.53</c:v>
                </c:pt>
                <c:pt idx="4">
                  <c:v>43.07</c:v>
                </c:pt>
              </c:numCache>
            </c:numRef>
          </c:val>
          <c:extLst>
            <c:ext xmlns:c16="http://schemas.microsoft.com/office/drawing/2014/chart" uri="{C3380CC4-5D6E-409C-BE32-E72D297353CC}">
              <c16:uniqueId val="{00000000-9984-4B12-9BA9-F5B3260A1B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42.56</c:v>
                </c:pt>
                <c:pt idx="2">
                  <c:v>42.47</c:v>
                </c:pt>
                <c:pt idx="3">
                  <c:v>42.4</c:v>
                </c:pt>
                <c:pt idx="4">
                  <c:v>42.28</c:v>
                </c:pt>
              </c:numCache>
            </c:numRef>
          </c:val>
          <c:smooth val="0"/>
          <c:extLst>
            <c:ext xmlns:c16="http://schemas.microsoft.com/office/drawing/2014/chart" uri="{C3380CC4-5D6E-409C-BE32-E72D297353CC}">
              <c16:uniqueId val="{00000001-9984-4B12-9BA9-F5B3260A1B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65.930000000000007</c:v>
                </c:pt>
                <c:pt idx="1">
                  <c:v>66.27</c:v>
                </c:pt>
                <c:pt idx="2">
                  <c:v>66.64</c:v>
                </c:pt>
                <c:pt idx="3">
                  <c:v>69.319999999999993</c:v>
                </c:pt>
                <c:pt idx="4">
                  <c:v>69.02</c:v>
                </c:pt>
              </c:numCache>
            </c:numRef>
          </c:val>
          <c:extLst>
            <c:ext xmlns:c16="http://schemas.microsoft.com/office/drawing/2014/chart" uri="{C3380CC4-5D6E-409C-BE32-E72D297353CC}">
              <c16:uniqueId val="{00000000-6DB3-4BE7-9448-885FA4D6A1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83.32</c:v>
                </c:pt>
                <c:pt idx="2">
                  <c:v>83.75</c:v>
                </c:pt>
                <c:pt idx="3">
                  <c:v>84.19</c:v>
                </c:pt>
                <c:pt idx="4">
                  <c:v>84.34</c:v>
                </c:pt>
              </c:numCache>
            </c:numRef>
          </c:val>
          <c:smooth val="0"/>
          <c:extLst>
            <c:ext xmlns:c16="http://schemas.microsoft.com/office/drawing/2014/chart" uri="{C3380CC4-5D6E-409C-BE32-E72D297353CC}">
              <c16:uniqueId val="{00000001-6DB3-4BE7-9448-885FA4D6A1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96.68</c:v>
                </c:pt>
                <c:pt idx="1">
                  <c:v>97.85</c:v>
                </c:pt>
                <c:pt idx="2">
                  <c:v>95.5</c:v>
                </c:pt>
                <c:pt idx="3">
                  <c:v>97.61</c:v>
                </c:pt>
                <c:pt idx="4">
                  <c:v>99.08</c:v>
                </c:pt>
              </c:numCache>
            </c:numRef>
          </c:val>
          <c:extLst>
            <c:ext xmlns:c16="http://schemas.microsoft.com/office/drawing/2014/chart" uri="{C3380CC4-5D6E-409C-BE32-E72D297353CC}">
              <c16:uniqueId val="{00000000-A5F2-4432-9FA0-59A2B7F8139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F2-4432-9FA0-59A2B7F8139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95-49E7-BBFC-16B28D99384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95-49E7-BBFC-16B28D99384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11-43F8-9C9B-A58C22AE45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11-43F8-9C9B-A58C22AE45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D-40FD-BE3F-4A626D457D9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D-40FD-BE3F-4A626D457D9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9A-4AC1-953D-CEB2B84F58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9A-4AC1-953D-CEB2B84F58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12-4F4C-953D-6D7F16451E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1194.1500000000001</c:v>
                </c:pt>
                <c:pt idx="2">
                  <c:v>1206.79</c:v>
                </c:pt>
                <c:pt idx="3">
                  <c:v>1258.43</c:v>
                </c:pt>
                <c:pt idx="4">
                  <c:v>1163.75</c:v>
                </c:pt>
              </c:numCache>
            </c:numRef>
          </c:val>
          <c:smooth val="0"/>
          <c:extLst>
            <c:ext xmlns:c16="http://schemas.microsoft.com/office/drawing/2014/chart" uri="{C3380CC4-5D6E-409C-BE32-E72D297353CC}">
              <c16:uniqueId val="{00000001-1012-4F4C-953D-6D7F16451E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74.52</c:v>
                </c:pt>
                <c:pt idx="1">
                  <c:v>88.8</c:v>
                </c:pt>
                <c:pt idx="2">
                  <c:v>80.61</c:v>
                </c:pt>
                <c:pt idx="3">
                  <c:v>73.48</c:v>
                </c:pt>
                <c:pt idx="4">
                  <c:v>102.49</c:v>
                </c:pt>
              </c:numCache>
            </c:numRef>
          </c:val>
          <c:extLst>
            <c:ext xmlns:c16="http://schemas.microsoft.com/office/drawing/2014/chart" uri="{C3380CC4-5D6E-409C-BE32-E72D297353CC}">
              <c16:uniqueId val="{00000000-DF0C-4B76-BDA7-40ACC1BBC8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DF0C-4B76-BDA7-40ACC1BBC8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185.86</c:v>
                </c:pt>
                <c:pt idx="1">
                  <c:v>179.8</c:v>
                </c:pt>
                <c:pt idx="2">
                  <c:v>184.36</c:v>
                </c:pt>
                <c:pt idx="3">
                  <c:v>188.8</c:v>
                </c:pt>
                <c:pt idx="4">
                  <c:v>190.97</c:v>
                </c:pt>
              </c:numCache>
            </c:numRef>
          </c:val>
          <c:extLst>
            <c:ext xmlns:c16="http://schemas.microsoft.com/office/drawing/2014/chart" uri="{C3380CC4-5D6E-409C-BE32-E72D297353CC}">
              <c16:uniqueId val="{00000000-573B-4815-871F-7CD17B97DC7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230.02</c:v>
                </c:pt>
                <c:pt idx="2">
                  <c:v>228.47</c:v>
                </c:pt>
                <c:pt idx="3">
                  <c:v>224.88</c:v>
                </c:pt>
                <c:pt idx="4">
                  <c:v>228.64</c:v>
                </c:pt>
              </c:numCache>
            </c:numRef>
          </c:val>
          <c:smooth val="0"/>
          <c:extLst>
            <c:ext xmlns:c16="http://schemas.microsoft.com/office/drawing/2014/chart" uri="{C3380CC4-5D6E-409C-BE32-E72D297353CC}">
              <c16:uniqueId val="{00000001-573B-4815-871F-7CD17B97DC7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75" zoomScaleNormal="75"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徳島県　東みよし町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13878</v>
      </c>
      <c r="AM8" s="46"/>
      <c r="AN8" s="46"/>
      <c r="AO8" s="46"/>
      <c r="AP8" s="46"/>
      <c r="AQ8" s="46"/>
      <c r="AR8" s="46"/>
      <c r="AS8" s="46"/>
      <c r="AT8" s="45">
        <f>データ!T6</f>
        <v>122.48</v>
      </c>
      <c r="AU8" s="45"/>
      <c r="AV8" s="45"/>
      <c r="AW8" s="45"/>
      <c r="AX8" s="45"/>
      <c r="AY8" s="45"/>
      <c r="AZ8" s="45"/>
      <c r="BA8" s="45"/>
      <c r="BB8" s="45">
        <f>データ!U6</f>
        <v>113.31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20.7</v>
      </c>
      <c r="Q10" s="45"/>
      <c r="R10" s="45"/>
      <c r="S10" s="45"/>
      <c r="T10" s="45"/>
      <c r="U10" s="45"/>
      <c r="V10" s="45"/>
      <c r="W10" s="45">
        <f>データ!Q6</f>
        <v>84.18</v>
      </c>
      <c r="X10" s="45"/>
      <c r="Y10" s="45"/>
      <c r="Z10" s="45"/>
      <c r="AA10" s="45"/>
      <c r="AB10" s="45"/>
      <c r="AC10" s="45"/>
      <c r="AD10" s="46">
        <f>データ!R6</f>
        <v>2970</v>
      </c>
      <c r="AE10" s="46"/>
      <c r="AF10" s="46"/>
      <c r="AG10" s="46"/>
      <c r="AH10" s="46"/>
      <c r="AI10" s="46"/>
      <c r="AJ10" s="46"/>
      <c r="AK10" s="2"/>
      <c r="AL10" s="46">
        <f>データ!V6</f>
        <v>2850</v>
      </c>
      <c r="AM10" s="46"/>
      <c r="AN10" s="46"/>
      <c r="AO10" s="46"/>
      <c r="AP10" s="46"/>
      <c r="AQ10" s="46"/>
      <c r="AR10" s="46"/>
      <c r="AS10" s="46"/>
      <c r="AT10" s="45">
        <f>データ!W6</f>
        <v>1.02</v>
      </c>
      <c r="AU10" s="45"/>
      <c r="AV10" s="45"/>
      <c r="AW10" s="45"/>
      <c r="AX10" s="45"/>
      <c r="AY10" s="45"/>
      <c r="AZ10" s="45"/>
      <c r="BA10" s="45"/>
      <c r="BB10" s="45">
        <f>データ!X6</f>
        <v>2794.12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44</v>
      </c>
      <c r="O86" s="12" t="str">
        <f>データ!EO6</f>
        <v>【0.15】</v>
      </c>
    </row>
  </sheetData>
  <sheetProtection algorithmName="SHA-512" hashValue="BxwzRMkMkeDWoG/ljMAK2KzCQxPfyRIC8Il/KtfFwKfD9AKalpTv0zHDKEI4I70/LsyYHzKd2LKe6SxjNKchYw==" saltValue="6Ppd8SLSXraJI2W0Ujab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364894</v>
      </c>
      <c r="D6" s="19">
        <f t="shared" si="3"/>
        <v>47</v>
      </c>
      <c r="E6" s="19">
        <f t="shared" si="3"/>
        <v>17</v>
      </c>
      <c r="F6" s="19">
        <f t="shared" si="3"/>
        <v>4</v>
      </c>
      <c r="G6" s="19">
        <f t="shared" si="3"/>
        <v>0</v>
      </c>
      <c r="H6" s="19" t="str">
        <f t="shared" si="3"/>
        <v>徳島県　東みよし町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20.7</v>
      </c>
      <c r="Q6" s="20">
        <f t="shared" si="3"/>
        <v>84.18</v>
      </c>
      <c r="R6" s="20">
        <f t="shared" si="3"/>
        <v>2970</v>
      </c>
      <c r="S6" s="20">
        <f t="shared" si="3"/>
        <v>13878</v>
      </c>
      <c r="T6" s="20">
        <f t="shared" si="3"/>
        <v>122.48</v>
      </c>
      <c r="U6" s="20">
        <f t="shared" si="3"/>
        <v>113.31</v>
      </c>
      <c r="V6" s="20">
        <f t="shared" si="3"/>
        <v>2850</v>
      </c>
      <c r="W6" s="20">
        <f t="shared" si="3"/>
        <v>1.02</v>
      </c>
      <c r="X6" s="20">
        <f t="shared" si="3"/>
        <v>2794.12</v>
      </c>
      <c r="Y6" s="21">
        <f>IF(Y7="",NA(),Y7)</f>
        <v>96.68</v>
      </c>
      <c r="Z6" s="21">
        <f t="shared" ref="Z6:AH6" si="4">IF(Z7="",NA(),Z7)</f>
        <v>97.85</v>
      </c>
      <c r="AA6" s="21">
        <f t="shared" si="4"/>
        <v>95.5</v>
      </c>
      <c r="AB6" s="21">
        <f t="shared" si="4"/>
        <v>97.61</v>
      </c>
      <c r="AC6" s="21">
        <f t="shared" si="4"/>
        <v>99.08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1194.1500000000001</v>
      </c>
      <c r="BM6" s="21">
        <f t="shared" si="7"/>
        <v>1206.79</v>
      </c>
      <c r="BN6" s="21">
        <f t="shared" si="7"/>
        <v>1258.43</v>
      </c>
      <c r="BO6" s="21">
        <f t="shared" si="7"/>
        <v>1163.75</v>
      </c>
      <c r="BP6" s="20" t="str">
        <f>IF(BP7="","",IF(BP7="-","【-】","【"&amp;SUBSTITUTE(TEXT(BP7,"#,##0.00"),"-","△")&amp;"】"))</f>
        <v>【1,201.79】</v>
      </c>
      <c r="BQ6" s="21">
        <f>IF(BQ7="",NA(),BQ7)</f>
        <v>74.52</v>
      </c>
      <c r="BR6" s="21">
        <f t="shared" ref="BR6:BZ6" si="8">IF(BR7="",NA(),BR7)</f>
        <v>88.8</v>
      </c>
      <c r="BS6" s="21">
        <f t="shared" si="8"/>
        <v>80.61</v>
      </c>
      <c r="BT6" s="21">
        <f t="shared" si="8"/>
        <v>73.48</v>
      </c>
      <c r="BU6" s="21">
        <f t="shared" si="8"/>
        <v>102.49</v>
      </c>
      <c r="BV6" s="21">
        <f t="shared" si="8"/>
        <v>61.54</v>
      </c>
      <c r="BW6" s="21">
        <f t="shared" si="8"/>
        <v>72.260000000000005</v>
      </c>
      <c r="BX6" s="21">
        <f t="shared" si="8"/>
        <v>71.84</v>
      </c>
      <c r="BY6" s="21">
        <f t="shared" si="8"/>
        <v>73.36</v>
      </c>
      <c r="BZ6" s="21">
        <f t="shared" si="8"/>
        <v>72.599999999999994</v>
      </c>
      <c r="CA6" s="20" t="str">
        <f>IF(CA7="","",IF(CA7="-","【-】","【"&amp;SUBSTITUTE(TEXT(CA7,"#,##0.00"),"-","△")&amp;"】"))</f>
        <v>【75.31】</v>
      </c>
      <c r="CB6" s="21">
        <f>IF(CB7="",NA(),CB7)</f>
        <v>185.86</v>
      </c>
      <c r="CC6" s="21">
        <f t="shared" ref="CC6:CK6" si="9">IF(CC7="",NA(),CC7)</f>
        <v>179.8</v>
      </c>
      <c r="CD6" s="21">
        <f t="shared" si="9"/>
        <v>184.36</v>
      </c>
      <c r="CE6" s="21">
        <f t="shared" si="9"/>
        <v>188.8</v>
      </c>
      <c r="CF6" s="21">
        <f t="shared" si="9"/>
        <v>190.97</v>
      </c>
      <c r="CG6" s="21">
        <f t="shared" si="9"/>
        <v>267.86</v>
      </c>
      <c r="CH6" s="21">
        <f t="shared" si="9"/>
        <v>230.02</v>
      </c>
      <c r="CI6" s="21">
        <f t="shared" si="9"/>
        <v>228.47</v>
      </c>
      <c r="CJ6" s="21">
        <f t="shared" si="9"/>
        <v>224.88</v>
      </c>
      <c r="CK6" s="21">
        <f t="shared" si="9"/>
        <v>228.64</v>
      </c>
      <c r="CL6" s="20" t="str">
        <f>IF(CL7="","",IF(CL7="-","【-】","【"&amp;SUBSTITUTE(TEXT(CL7,"#,##0.00"),"-","△")&amp;"】"))</f>
        <v>【216.39】</v>
      </c>
      <c r="CM6" s="21">
        <f>IF(CM7="",NA(),CM7)</f>
        <v>44.5</v>
      </c>
      <c r="CN6" s="21">
        <f t="shared" ref="CN6:CV6" si="10">IF(CN7="",NA(),CN7)</f>
        <v>43.51</v>
      </c>
      <c r="CO6" s="21">
        <f t="shared" si="10"/>
        <v>42.62</v>
      </c>
      <c r="CP6" s="21">
        <f t="shared" si="10"/>
        <v>41.53</v>
      </c>
      <c r="CQ6" s="21">
        <f t="shared" si="10"/>
        <v>43.07</v>
      </c>
      <c r="CR6" s="21">
        <f t="shared" si="10"/>
        <v>37.08</v>
      </c>
      <c r="CS6" s="21">
        <f t="shared" si="10"/>
        <v>42.56</v>
      </c>
      <c r="CT6" s="21">
        <f t="shared" si="10"/>
        <v>42.47</v>
      </c>
      <c r="CU6" s="21">
        <f t="shared" si="10"/>
        <v>42.4</v>
      </c>
      <c r="CV6" s="21">
        <f t="shared" si="10"/>
        <v>42.28</v>
      </c>
      <c r="CW6" s="20" t="str">
        <f>IF(CW7="","",IF(CW7="-","【-】","【"&amp;SUBSTITUTE(TEXT(CW7,"#,##0.00"),"-","△")&amp;"】"))</f>
        <v>【42.57】</v>
      </c>
      <c r="CX6" s="21">
        <f>IF(CX7="",NA(),CX7)</f>
        <v>65.930000000000007</v>
      </c>
      <c r="CY6" s="21">
        <f t="shared" ref="CY6:DG6" si="11">IF(CY7="",NA(),CY7)</f>
        <v>66.27</v>
      </c>
      <c r="CZ6" s="21">
        <f t="shared" si="11"/>
        <v>66.64</v>
      </c>
      <c r="DA6" s="21">
        <f t="shared" si="11"/>
        <v>69.319999999999993</v>
      </c>
      <c r="DB6" s="21">
        <f t="shared" si="11"/>
        <v>69.02</v>
      </c>
      <c r="DC6" s="21">
        <f t="shared" si="11"/>
        <v>67.22</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364894</v>
      </c>
      <c r="D7" s="23">
        <v>47</v>
      </c>
      <c r="E7" s="23">
        <v>17</v>
      </c>
      <c r="F7" s="23">
        <v>4</v>
      </c>
      <c r="G7" s="23">
        <v>0</v>
      </c>
      <c r="H7" s="23" t="s">
        <v>98</v>
      </c>
      <c r="I7" s="23" t="s">
        <v>99</v>
      </c>
      <c r="J7" s="23" t="s">
        <v>100</v>
      </c>
      <c r="K7" s="23" t="s">
        <v>101</v>
      </c>
      <c r="L7" s="23" t="s">
        <v>102</v>
      </c>
      <c r="M7" s="23" t="s">
        <v>103</v>
      </c>
      <c r="N7" s="24" t="s">
        <v>104</v>
      </c>
      <c r="O7" s="24" t="s">
        <v>105</v>
      </c>
      <c r="P7" s="24">
        <v>20.7</v>
      </c>
      <c r="Q7" s="24">
        <v>84.18</v>
      </c>
      <c r="R7" s="24">
        <v>2970</v>
      </c>
      <c r="S7" s="24">
        <v>13878</v>
      </c>
      <c r="T7" s="24">
        <v>122.48</v>
      </c>
      <c r="U7" s="24">
        <v>113.31</v>
      </c>
      <c r="V7" s="24">
        <v>2850</v>
      </c>
      <c r="W7" s="24">
        <v>1.02</v>
      </c>
      <c r="X7" s="24">
        <v>2794.12</v>
      </c>
      <c r="Y7" s="24">
        <v>96.68</v>
      </c>
      <c r="Z7" s="24">
        <v>97.85</v>
      </c>
      <c r="AA7" s="24">
        <v>95.5</v>
      </c>
      <c r="AB7" s="24">
        <v>97.61</v>
      </c>
      <c r="AC7" s="24">
        <v>99.08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1194.1500000000001</v>
      </c>
      <c r="BM7" s="24">
        <v>1206.79</v>
      </c>
      <c r="BN7" s="24">
        <v>1258.43</v>
      </c>
      <c r="BO7" s="24">
        <v>1163.75</v>
      </c>
      <c r="BP7" s="24">
        <v>1201.79</v>
      </c>
      <c r="BQ7" s="24">
        <v>74.52</v>
      </c>
      <c r="BR7" s="24">
        <v>88.8</v>
      </c>
      <c r="BS7" s="24">
        <v>80.61</v>
      </c>
      <c r="BT7" s="24">
        <v>73.48</v>
      </c>
      <c r="BU7" s="24">
        <v>102.49</v>
      </c>
      <c r="BV7" s="24">
        <v>61.54</v>
      </c>
      <c r="BW7" s="24">
        <v>72.260000000000005</v>
      </c>
      <c r="BX7" s="24">
        <v>71.84</v>
      </c>
      <c r="BY7" s="24">
        <v>73.36</v>
      </c>
      <c r="BZ7" s="24">
        <v>72.599999999999994</v>
      </c>
      <c r="CA7" s="24">
        <v>75.31</v>
      </c>
      <c r="CB7" s="24">
        <v>185.86</v>
      </c>
      <c r="CC7" s="24">
        <v>179.8</v>
      </c>
      <c r="CD7" s="24">
        <v>184.36</v>
      </c>
      <c r="CE7" s="24">
        <v>188.8</v>
      </c>
      <c r="CF7" s="24">
        <v>190.97</v>
      </c>
      <c r="CG7" s="24">
        <v>267.86</v>
      </c>
      <c r="CH7" s="24">
        <v>230.02</v>
      </c>
      <c r="CI7" s="24">
        <v>228.47</v>
      </c>
      <c r="CJ7" s="24">
        <v>224.88</v>
      </c>
      <c r="CK7" s="24">
        <v>228.64</v>
      </c>
      <c r="CL7" s="24">
        <v>216.39</v>
      </c>
      <c r="CM7" s="24">
        <v>44.5</v>
      </c>
      <c r="CN7" s="24">
        <v>43.51</v>
      </c>
      <c r="CO7" s="24">
        <v>42.62</v>
      </c>
      <c r="CP7" s="24">
        <v>41.53</v>
      </c>
      <c r="CQ7" s="24">
        <v>43.07</v>
      </c>
      <c r="CR7" s="24">
        <v>37.08</v>
      </c>
      <c r="CS7" s="24">
        <v>42.56</v>
      </c>
      <c r="CT7" s="24">
        <v>42.47</v>
      </c>
      <c r="CU7" s="24">
        <v>42.4</v>
      </c>
      <c r="CV7" s="24">
        <v>42.28</v>
      </c>
      <c r="CW7" s="24">
        <v>42.57</v>
      </c>
      <c r="CX7" s="24">
        <v>65.930000000000007</v>
      </c>
      <c r="CY7" s="24">
        <v>66.27</v>
      </c>
      <c r="CZ7" s="24">
        <v>66.64</v>
      </c>
      <c r="DA7" s="24">
        <v>69.319999999999993</v>
      </c>
      <c r="DB7" s="24">
        <v>69.02</v>
      </c>
      <c r="DC7" s="24">
        <v>67.22</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2022-12-01T01:52:39Z</dcterms:created>
  <dcterms:modified xsi:type="dcterms:W3CDTF">2023-01-20T00:04:09Z</dcterms:modified>
  <cp:category/>
</cp:coreProperties>
</file>